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1"/>
  </bookViews>
  <sheets>
    <sheet name="2夏粮预产" sheetId="4" state="hidden" r:id="rId1"/>
    <sheet name="官塘驿镇夏粮预计" sheetId="5" r:id="rId2"/>
    <sheet name="凭证" sheetId="1" state="hidden" r:id="rId3"/>
  </sheets>
  <externalReferences>
    <externalReference r:id="rId4"/>
  </externalReferences>
  <definedNames>
    <definedName name="万亩">'[1]7秋粮面积'!$B$4</definedName>
  </definedNames>
  <calcPr calcId="144525"/>
</workbook>
</file>

<file path=xl/sharedStrings.xml><?xml version="1.0" encoding="utf-8"?>
<sst xmlns="http://schemas.openxmlformats.org/spreadsheetml/2006/main" count="182" uniqueCount="70">
  <si>
    <t>2023年夏粮预计产量</t>
  </si>
  <si>
    <t>填报单位（盖章）：</t>
  </si>
  <si>
    <t xml:space="preserve">
计量单位： 亩、吨
</t>
  </si>
  <si>
    <t>单位1</t>
  </si>
  <si>
    <t>单位2</t>
  </si>
  <si>
    <t>单位3</t>
  </si>
  <si>
    <t>单位4</t>
  </si>
  <si>
    <t>单位5</t>
  </si>
  <si>
    <t>单位6</t>
  </si>
  <si>
    <t>单位7</t>
  </si>
  <si>
    <t>单位8</t>
  </si>
  <si>
    <t>指  标  名  称</t>
  </si>
  <si>
    <t>计量单位</t>
  </si>
  <si>
    <t>代码</t>
  </si>
  <si>
    <t>本年</t>
  </si>
  <si>
    <t>上年</t>
  </si>
  <si>
    <t>同比±%</t>
  </si>
  <si>
    <t>夏收粮食合计</t>
  </si>
  <si>
    <t>吨</t>
  </si>
  <si>
    <t>01</t>
  </si>
  <si>
    <t xml:space="preserve"> （一）夏收谷物</t>
  </si>
  <si>
    <t>02</t>
  </si>
  <si>
    <t xml:space="preserve">    1.小麦</t>
  </si>
  <si>
    <t>03</t>
  </si>
  <si>
    <t>　  2.夏收其他谷物</t>
  </si>
  <si>
    <t>04</t>
  </si>
  <si>
    <t xml:space="preserve">     #大麦</t>
  </si>
  <si>
    <t>05</t>
  </si>
  <si>
    <t xml:space="preserve">      燕麦</t>
  </si>
  <si>
    <t>06</t>
  </si>
  <si>
    <t xml:space="preserve">      荞麦</t>
  </si>
  <si>
    <t>07</t>
  </si>
  <si>
    <t xml:space="preserve">       其他</t>
  </si>
  <si>
    <t>08</t>
  </si>
  <si>
    <t xml:space="preserve"> （二）夏收豆类（蚕豌豆）</t>
  </si>
  <si>
    <t>09</t>
  </si>
  <si>
    <t xml:space="preserve"> （三）夏收马铃薯</t>
  </si>
  <si>
    <t>10</t>
  </si>
  <si>
    <t>单位负责人：               填报人：                 填报时间：</t>
  </si>
  <si>
    <t>报送时间：2023年5月10日前</t>
  </si>
  <si>
    <t>平衡关系</t>
  </si>
  <si>
    <t>等于0</t>
  </si>
  <si>
    <t>大于等于0</t>
  </si>
  <si>
    <t>官塘驿镇2023年夏粮预计产量</t>
  </si>
  <si>
    <t>填报单位（盖章）：官塘驿镇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</si>
  <si>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</si>
  <si>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</si>
  <si>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</si>
  <si>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</si>
  <si>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</si>
  <si>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</si>
  <si>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</si>
  <si>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</si>
  <si>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</si>
  <si>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</si>
  <si>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</si>
  <si>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</si>
  <si>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</si>
  <si>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</si>
  <si>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</si>
  <si>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</si>
  <si>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</si>
  <si>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</si>
  <si>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</si>
  <si>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</si>
  <si>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</si>
  <si>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</si>
  <si>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本年小计</t>
  </si>
  <si>
    <t>单位负责人： 宋建军              填报人： 李凡波                填报时间：2023.5.8</t>
  </si>
  <si>
    <t>简要说明：由于今年我镇新增4个种植大户分别在十八里畈、洋泉畈村、黄沙村、芳秀畈村种植小麦。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</si>
</sst>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 applyProtection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right" vertical="top" wrapText="1"/>
    </xf>
    <xf numFmtId="177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177" fontId="2" fillId="0" borderId="3" xfId="0" applyNumberFormat="1" applyFont="1" applyFill="1" applyBorder="1" applyAlignment="1"/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177" fontId="2" fillId="0" borderId="5" xfId="0" applyNumberFormat="1" applyFont="1" applyFill="1" applyBorder="1" applyAlignment="1"/>
    <xf numFmtId="0" fontId="1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/>
    <xf numFmtId="176" fontId="2" fillId="0" borderId="7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 applyProtection="1">
      <alignment horizontal="center" vertical="center" wrapText="1"/>
    </xf>
    <xf numFmtId="176" fontId="2" fillId="0" borderId="8" xfId="0" applyNumberFormat="1" applyFont="1" applyFill="1" applyBorder="1" applyAlignment="1"/>
    <xf numFmtId="176" fontId="2" fillId="0" borderId="9" xfId="0" applyNumberFormat="1" applyFont="1" applyFill="1" applyBorder="1" applyAlignment="1"/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/>
    <xf numFmtId="177" fontId="2" fillId="0" borderId="10" xfId="0" applyNumberFormat="1" applyFont="1" applyFill="1" applyBorder="1" applyAlignment="1"/>
    <xf numFmtId="176" fontId="2" fillId="0" borderId="11" xfId="0" applyNumberFormat="1" applyFont="1" applyFill="1" applyBorder="1" applyAlignment="1"/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/>
    <xf numFmtId="0" fontId="2" fillId="0" borderId="7" xfId="0" applyFont="1" applyFill="1" applyBorder="1" applyAlignment="1"/>
    <xf numFmtId="0" fontId="2" fillId="0" borderId="2" xfId="0" applyFont="1" applyFill="1" applyBorder="1" applyAlignment="1"/>
    <xf numFmtId="177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/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/>
    <xf numFmtId="0" fontId="1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1270</xdr:rowOff>
    </xdr:from>
    <xdr:to>
      <xdr:col>10</xdr:col>
      <xdr:colOff>513080</xdr:colOff>
      <xdr:row>28</xdr:row>
      <xdr:rowOff>60325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617220" y="1270"/>
          <a:ext cx="6068060" cy="5179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vv78itk9ozmb21\FileStorage\File\2023-05\2023&#24180;&#31918;&#39135;&#30044;&#29287;&#19994;&#20840;&#38754;&#32479;&#35745;&#35843;&#26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送时间"/>
      <sheetName val="1夏粮面积"/>
      <sheetName val="3夏粮实际"/>
      <sheetName val="单产审核"/>
      <sheetName val="4早稻面积"/>
      <sheetName val="5早稻预产"/>
      <sheetName val="6早稻实际 "/>
      <sheetName val="7秋粮面积"/>
      <sheetName val="8秋粮预产"/>
      <sheetName val="9秋粮实际"/>
      <sheetName val="10主要畜禽"/>
      <sheetName val="11非主要畜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SheetLayoutView="60" workbookViewId="0">
      <selection activeCell="D18" sqref="D18"/>
    </sheetView>
  </sheetViews>
  <sheetFormatPr defaultColWidth="6.87962962962963" defaultRowHeight="10.8"/>
  <cols>
    <col min="1" max="1" width="24.8796296296296" style="2" customWidth="1"/>
    <col min="2" max="2" width="8" style="3" customWidth="1"/>
    <col min="3" max="3" width="3.87962962962963" style="3" customWidth="1"/>
    <col min="4" max="5" width="5.12962962962963" style="2" customWidth="1"/>
    <col min="6" max="6" width="7.25" style="2"/>
    <col min="7" max="22" width="5.12962962962963" style="2" customWidth="1"/>
    <col min="23" max="245" width="6.87962962962963" style="2" customWidth="1"/>
    <col min="246" max="16384" width="6.87962962962963" style="2"/>
  </cols>
  <sheetData>
    <row r="1" ht="34.5" customHeight="1" spans="1:6">
      <c r="A1" s="48" t="s">
        <v>0</v>
      </c>
      <c r="B1" s="48"/>
      <c r="C1" s="48"/>
      <c r="D1" s="48"/>
      <c r="E1" s="49"/>
      <c r="F1" s="49"/>
    </row>
    <row r="2" s="1" customFormat="1" ht="27" customHeight="1" spans="1:22">
      <c r="A2" s="6" t="s">
        <v>1</v>
      </c>
      <c r="B2" s="50" t="s">
        <v>2</v>
      </c>
      <c r="C2" s="50"/>
      <c r="D2" s="50"/>
      <c r="E2" s="50"/>
      <c r="F2" s="50"/>
      <c r="G2" s="9" t="s">
        <v>3</v>
      </c>
      <c r="H2" s="9"/>
      <c r="I2" s="9" t="s">
        <v>4</v>
      </c>
      <c r="J2" s="9"/>
      <c r="K2" s="9" t="s">
        <v>5</v>
      </c>
      <c r="L2" s="9"/>
      <c r="M2" s="9" t="s">
        <v>6</v>
      </c>
      <c r="N2" s="9"/>
      <c r="O2" s="9" t="s">
        <v>7</v>
      </c>
      <c r="P2" s="9"/>
      <c r="Q2" s="9" t="s">
        <v>8</v>
      </c>
      <c r="R2" s="9"/>
      <c r="S2" s="9" t="s">
        <v>9</v>
      </c>
      <c r="T2" s="9"/>
      <c r="U2" s="9" t="s">
        <v>10</v>
      </c>
      <c r="V2" s="9"/>
    </row>
    <row r="3" s="1" customFormat="1" ht="30" customHeight="1" spans="1:22">
      <c r="A3" s="10" t="s">
        <v>11</v>
      </c>
      <c r="B3" s="11" t="s">
        <v>12</v>
      </c>
      <c r="C3" s="11" t="s">
        <v>13</v>
      </c>
      <c r="D3" s="11" t="s">
        <v>14</v>
      </c>
      <c r="E3" s="11" t="s">
        <v>15</v>
      </c>
      <c r="F3" s="51" t="s">
        <v>16</v>
      </c>
      <c r="G3" s="13" t="s">
        <v>14</v>
      </c>
      <c r="H3" s="13" t="s">
        <v>15</v>
      </c>
      <c r="I3" s="13" t="s">
        <v>14</v>
      </c>
      <c r="J3" s="13" t="s">
        <v>15</v>
      </c>
      <c r="K3" s="35" t="s">
        <v>14</v>
      </c>
      <c r="L3" s="35" t="s">
        <v>15</v>
      </c>
      <c r="M3" s="13" t="s">
        <v>14</v>
      </c>
      <c r="N3" s="13" t="s">
        <v>15</v>
      </c>
      <c r="O3" s="13" t="s">
        <v>14</v>
      </c>
      <c r="P3" s="13" t="s">
        <v>15</v>
      </c>
      <c r="Q3" s="13" t="s">
        <v>14</v>
      </c>
      <c r="R3" s="13" t="s">
        <v>15</v>
      </c>
      <c r="S3" s="13" t="s">
        <v>14</v>
      </c>
      <c r="T3" s="13" t="s">
        <v>15</v>
      </c>
      <c r="U3" s="13" t="s">
        <v>14</v>
      </c>
      <c r="V3" s="38" t="s">
        <v>15</v>
      </c>
    </row>
    <row r="4" ht="21" customHeight="1" spans="1:22">
      <c r="A4" s="14" t="s">
        <v>17</v>
      </c>
      <c r="B4" s="15" t="s">
        <v>18</v>
      </c>
      <c r="C4" s="16" t="s">
        <v>19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39"/>
    </row>
    <row r="5" ht="21" customHeight="1" spans="1:22">
      <c r="A5" s="14" t="s">
        <v>20</v>
      </c>
      <c r="B5" s="15" t="s">
        <v>18</v>
      </c>
      <c r="C5" s="16" t="s">
        <v>21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39"/>
    </row>
    <row r="6" ht="21" customHeight="1" spans="1:22">
      <c r="A6" s="14" t="s">
        <v>22</v>
      </c>
      <c r="B6" s="15" t="s">
        <v>18</v>
      </c>
      <c r="C6" s="16" t="s">
        <v>23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39"/>
    </row>
    <row r="7" ht="21" customHeight="1" spans="1:22">
      <c r="A7" s="14" t="s">
        <v>24</v>
      </c>
      <c r="B7" s="15" t="s">
        <v>18</v>
      </c>
      <c r="C7" s="16" t="s">
        <v>25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39"/>
    </row>
    <row r="8" ht="21" customHeight="1" spans="1:22">
      <c r="A8" s="14" t="s">
        <v>26</v>
      </c>
      <c r="B8" s="15" t="s">
        <v>18</v>
      </c>
      <c r="C8" s="16" t="s">
        <v>27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39"/>
    </row>
    <row r="9" ht="21" customHeight="1" spans="1:22">
      <c r="A9" s="14" t="s">
        <v>28</v>
      </c>
      <c r="B9" s="15" t="s">
        <v>18</v>
      </c>
      <c r="C9" s="16" t="s">
        <v>29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39"/>
    </row>
    <row r="10" ht="21" customHeight="1" spans="1:22">
      <c r="A10" s="14" t="s">
        <v>30</v>
      </c>
      <c r="B10" s="15" t="s">
        <v>18</v>
      </c>
      <c r="C10" s="16" t="s">
        <v>31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39"/>
    </row>
    <row r="11" ht="21" customHeight="1" spans="1:22">
      <c r="A11" s="14" t="s">
        <v>32</v>
      </c>
      <c r="B11" s="15" t="s">
        <v>18</v>
      </c>
      <c r="C11" s="16" t="s">
        <v>33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39"/>
    </row>
    <row r="12" ht="21" customHeight="1" spans="1:22">
      <c r="A12" s="14" t="s">
        <v>34</v>
      </c>
      <c r="B12" s="15" t="s">
        <v>18</v>
      </c>
      <c r="C12" s="16" t="s">
        <v>35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39"/>
    </row>
    <row r="13" ht="21" customHeight="1" spans="1:22">
      <c r="A13" s="52" t="s">
        <v>36</v>
      </c>
      <c r="B13" s="53" t="s">
        <v>18</v>
      </c>
      <c r="C13" s="54" t="s">
        <v>37</v>
      </c>
      <c r="D13" s="55"/>
      <c r="E13" s="55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8"/>
    </row>
    <row r="14" ht="21.75" customHeight="1" spans="1:5">
      <c r="A14" s="57" t="s">
        <v>38</v>
      </c>
      <c r="B14" s="32"/>
      <c r="C14" s="32"/>
      <c r="D14" s="32"/>
      <c r="E14" s="32"/>
    </row>
    <row r="15" ht="24.95" customHeight="1" spans="1:5">
      <c r="A15" s="32" t="s">
        <v>39</v>
      </c>
      <c r="B15" s="32"/>
      <c r="C15" s="32"/>
      <c r="D15" s="32"/>
      <c r="E15" s="32"/>
    </row>
    <row r="16" ht="18.75" customHeight="1" spans="1:5">
      <c r="A16" s="33" t="s">
        <v>40</v>
      </c>
      <c r="B16" s="32" t="s">
        <v>41</v>
      </c>
      <c r="C16" s="32"/>
      <c r="D16" s="34">
        <f>D4-D5-D12-D13</f>
        <v>0</v>
      </c>
      <c r="E16" s="34">
        <f>E4-E5-E12-E13</f>
        <v>0</v>
      </c>
    </row>
    <row r="17" ht="18.75" customHeight="1" spans="1:5">
      <c r="A17" s="33"/>
      <c r="B17" s="32" t="s">
        <v>41</v>
      </c>
      <c r="C17" s="32"/>
      <c r="D17" s="34">
        <f>D5-D6-D7</f>
        <v>0</v>
      </c>
      <c r="E17" s="34">
        <f>E5-E6-E7</f>
        <v>0</v>
      </c>
    </row>
    <row r="18" ht="18.75" customHeight="1" spans="1:5">
      <c r="A18" s="33"/>
      <c r="B18" s="32" t="s">
        <v>42</v>
      </c>
      <c r="C18" s="32"/>
      <c r="D18" s="34">
        <f>D7-D8-D9-D10-D11</f>
        <v>0</v>
      </c>
      <c r="E18" s="34">
        <f>E7-E8-E9-E10-E11</f>
        <v>0</v>
      </c>
    </row>
  </sheetData>
  <mergeCells count="13">
    <mergeCell ref="A1:F1"/>
    <mergeCell ref="B2:F2"/>
    <mergeCell ref="G2:H2"/>
    <mergeCell ref="I2:J2"/>
    <mergeCell ref="K2:L2"/>
    <mergeCell ref="M2:N2"/>
    <mergeCell ref="O2:P2"/>
    <mergeCell ref="Q2:R2"/>
    <mergeCell ref="S2:T2"/>
    <mergeCell ref="U2:V2"/>
    <mergeCell ref="A14:F14"/>
    <mergeCell ref="A15:E15"/>
    <mergeCell ref="A16:A18"/>
  </mergeCells>
  <pageMargins left="0.75" right="0.75" top="0.98" bottom="0.98" header="0.51" footer="0.5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21"/>
  <sheetViews>
    <sheetView tabSelected="1" zoomScale="80" zoomScaleNormal="80" zoomScaleSheetLayoutView="60" workbookViewId="0">
      <selection activeCell="AA17" sqref="AA17"/>
    </sheetView>
  </sheetViews>
  <sheetFormatPr defaultColWidth="6.87962962962963" defaultRowHeight="10.8"/>
  <cols>
    <col min="1" max="1" width="24.5833333333333" style="2" customWidth="1"/>
    <col min="2" max="2" width="8" style="3" customWidth="1"/>
    <col min="3" max="3" width="4.62962962962963" style="3" customWidth="1"/>
    <col min="4" max="5" width="6.62962962962963" style="2" customWidth="1"/>
    <col min="6" max="6" width="6.62962962962963" style="4" customWidth="1"/>
    <col min="7" max="50" width="6.62962962962963" style="2" customWidth="1"/>
    <col min="51" max="51" width="6.87962962962963" style="2" customWidth="1"/>
    <col min="52" max="52" width="6.87962962962963" style="4" hidden="1" customWidth="1"/>
    <col min="53" max="53" width="6.87962962962963" style="2" hidden="1" customWidth="1"/>
    <col min="54" max="245" width="6.87962962962963" style="2" customWidth="1"/>
    <col min="246" max="16384" width="6.87962962962963" style="2"/>
  </cols>
  <sheetData>
    <row r="1" ht="34.5" customHeight="1" spans="1:19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52">
      <c r="A2" s="6" t="s">
        <v>44</v>
      </c>
      <c r="B2" s="7" t="s">
        <v>2</v>
      </c>
      <c r="C2" s="7"/>
      <c r="D2" s="7"/>
      <c r="E2" s="7"/>
      <c r="F2" s="8"/>
      <c r="G2" s="9" t="s">
        <v>45</v>
      </c>
      <c r="H2" s="9"/>
      <c r="I2" s="9" t="s">
        <v>46</v>
      </c>
      <c r="J2" s="9"/>
      <c r="K2" s="9" t="s">
        <v>47</v>
      </c>
      <c r="L2" s="9"/>
      <c r="M2" s="9" t="s">
        <v>48</v>
      </c>
      <c r="N2" s="9"/>
      <c r="O2" s="9" t="s">
        <v>49</v>
      </c>
      <c r="P2" s="9"/>
      <c r="Q2" s="9" t="s">
        <v>50</v>
      </c>
      <c r="R2" s="9"/>
      <c r="S2" s="9" t="s">
        <v>51</v>
      </c>
      <c r="T2" s="9"/>
      <c r="U2" s="9" t="s">
        <v>52</v>
      </c>
      <c r="V2" s="9"/>
      <c r="W2" s="9" t="s">
        <v>53</v>
      </c>
      <c r="X2" s="9"/>
      <c r="Y2" s="9" t="s">
        <v>54</v>
      </c>
      <c r="Z2" s="9"/>
      <c r="AA2" s="9" t="s">
        <v>55</v>
      </c>
      <c r="AB2" s="9"/>
      <c r="AC2" s="9" t="s">
        <v>56</v>
      </c>
      <c r="AD2" s="9"/>
      <c r="AE2" s="9" t="s">
        <v>57</v>
      </c>
      <c r="AF2" s="9"/>
      <c r="AG2" s="9" t="s">
        <v>58</v>
      </c>
      <c r="AH2" s="9"/>
      <c r="AI2" s="9" t="s">
        <v>59</v>
      </c>
      <c r="AJ2" s="9"/>
      <c r="AK2" s="9" t="s">
        <v>60</v>
      </c>
      <c r="AL2" s="9"/>
      <c r="AM2" s="9" t="s">
        <v>61</v>
      </c>
      <c r="AN2" s="9"/>
      <c r="AO2" s="9" t="s">
        <v>62</v>
      </c>
      <c r="AP2" s="9"/>
      <c r="AQ2" s="9" t="s">
        <v>63</v>
      </c>
      <c r="AR2" s="9"/>
      <c r="AS2" s="9" t="s">
        <v>64</v>
      </c>
      <c r="AT2" s="9"/>
      <c r="AU2" s="9" t="s">
        <v>65</v>
      </c>
      <c r="AV2" s="9"/>
      <c r="AW2" s="9" t="s">
        <v>66</v>
      </c>
      <c r="AX2" s="9"/>
      <c r="AZ2" s="47"/>
    </row>
    <row r="3" s="1" customFormat="1" ht="30" customHeight="1" spans="1:52">
      <c r="A3" s="10" t="s">
        <v>11</v>
      </c>
      <c r="B3" s="11" t="s">
        <v>12</v>
      </c>
      <c r="C3" s="11" t="s">
        <v>13</v>
      </c>
      <c r="D3" s="11" t="s">
        <v>14</v>
      </c>
      <c r="E3" s="11" t="s">
        <v>15</v>
      </c>
      <c r="F3" s="12" t="s">
        <v>16</v>
      </c>
      <c r="G3" s="13" t="s">
        <v>14</v>
      </c>
      <c r="H3" s="13" t="s">
        <v>15</v>
      </c>
      <c r="I3" s="13" t="s">
        <v>14</v>
      </c>
      <c r="J3" s="13" t="s">
        <v>15</v>
      </c>
      <c r="K3" s="35" t="s">
        <v>14</v>
      </c>
      <c r="L3" s="35" t="s">
        <v>15</v>
      </c>
      <c r="M3" s="13" t="s">
        <v>14</v>
      </c>
      <c r="N3" s="13" t="s">
        <v>15</v>
      </c>
      <c r="O3" s="13" t="s">
        <v>14</v>
      </c>
      <c r="P3" s="13" t="s">
        <v>15</v>
      </c>
      <c r="Q3" s="13" t="s">
        <v>14</v>
      </c>
      <c r="R3" s="13" t="s">
        <v>15</v>
      </c>
      <c r="S3" s="13" t="s">
        <v>14</v>
      </c>
      <c r="T3" s="13" t="s">
        <v>15</v>
      </c>
      <c r="U3" s="13" t="s">
        <v>14</v>
      </c>
      <c r="V3" s="38" t="s">
        <v>15</v>
      </c>
      <c r="W3" s="13" t="s">
        <v>14</v>
      </c>
      <c r="X3" s="13" t="s">
        <v>15</v>
      </c>
      <c r="Y3" s="13" t="s">
        <v>14</v>
      </c>
      <c r="Z3" s="38" t="s">
        <v>15</v>
      </c>
      <c r="AA3" s="13" t="s">
        <v>14</v>
      </c>
      <c r="AB3" s="13" t="s">
        <v>15</v>
      </c>
      <c r="AC3" s="13" t="s">
        <v>14</v>
      </c>
      <c r="AD3" s="38" t="s">
        <v>15</v>
      </c>
      <c r="AE3" s="13" t="s">
        <v>14</v>
      </c>
      <c r="AF3" s="13" t="s">
        <v>15</v>
      </c>
      <c r="AG3" s="13" t="s">
        <v>14</v>
      </c>
      <c r="AH3" s="38" t="s">
        <v>15</v>
      </c>
      <c r="AI3" s="13" t="s">
        <v>14</v>
      </c>
      <c r="AJ3" s="38" t="s">
        <v>15</v>
      </c>
      <c r="AK3" s="42" t="s">
        <v>14</v>
      </c>
      <c r="AL3" s="42" t="s">
        <v>15</v>
      </c>
      <c r="AM3" s="43" t="s">
        <v>14</v>
      </c>
      <c r="AN3" s="38" t="s">
        <v>15</v>
      </c>
      <c r="AO3" s="13" t="s">
        <v>14</v>
      </c>
      <c r="AP3" s="13" t="s">
        <v>15</v>
      </c>
      <c r="AQ3" s="13" t="s">
        <v>14</v>
      </c>
      <c r="AR3" s="38" t="s">
        <v>15</v>
      </c>
      <c r="AS3" s="13" t="s">
        <v>14</v>
      </c>
      <c r="AT3" s="38" t="s">
        <v>15</v>
      </c>
      <c r="AU3" s="13" t="s">
        <v>14</v>
      </c>
      <c r="AV3" s="13" t="s">
        <v>15</v>
      </c>
      <c r="AW3" s="13" t="s">
        <v>14</v>
      </c>
      <c r="AX3" s="38" t="s">
        <v>15</v>
      </c>
      <c r="AZ3" s="47" t="s">
        <v>67</v>
      </c>
    </row>
    <row r="4" ht="21" customHeight="1" spans="1:53">
      <c r="A4" s="14" t="s">
        <v>17</v>
      </c>
      <c r="B4" s="15" t="s">
        <v>18</v>
      </c>
      <c r="C4" s="16" t="s">
        <v>19</v>
      </c>
      <c r="D4" s="17">
        <f>D5+D12+D13</f>
        <v>5665.67</v>
      </c>
      <c r="E4" s="17">
        <v>5265.81</v>
      </c>
      <c r="F4" s="18">
        <f>(D4-E4)/E4*100</f>
        <v>7.5935136284826</v>
      </c>
      <c r="G4" s="18">
        <f>G5+G12+G13</f>
        <v>246.58</v>
      </c>
      <c r="H4" s="18">
        <f t="shared" ref="H4:AX4" si="0">H5+H12+H13</f>
        <v>237.59</v>
      </c>
      <c r="I4" s="18">
        <f t="shared" si="0"/>
        <v>251.57</v>
      </c>
      <c r="J4" s="18">
        <f t="shared" si="0"/>
        <v>241.56</v>
      </c>
      <c r="K4" s="18">
        <f t="shared" si="0"/>
        <v>252.65</v>
      </c>
      <c r="L4" s="18">
        <f t="shared" si="0"/>
        <v>242.66</v>
      </c>
      <c r="M4" s="18">
        <f t="shared" si="0"/>
        <v>257.68</v>
      </c>
      <c r="N4" s="18">
        <f t="shared" si="0"/>
        <v>248.66</v>
      </c>
      <c r="O4" s="18">
        <f t="shared" si="0"/>
        <v>345.63</v>
      </c>
      <c r="P4" s="18">
        <f t="shared" si="0"/>
        <v>250.62</v>
      </c>
      <c r="Q4" s="18">
        <f t="shared" si="0"/>
        <v>259.7</v>
      </c>
      <c r="R4" s="18">
        <f t="shared" si="0"/>
        <v>249.67</v>
      </c>
      <c r="S4" s="18">
        <f t="shared" si="0"/>
        <v>261.96</v>
      </c>
      <c r="T4" s="18">
        <f t="shared" si="0"/>
        <v>245.69</v>
      </c>
      <c r="U4" s="18">
        <f t="shared" si="0"/>
        <v>269.21</v>
      </c>
      <c r="V4" s="18">
        <f t="shared" si="0"/>
        <v>253.68</v>
      </c>
      <c r="W4" s="18">
        <f t="shared" si="0"/>
        <v>245.5</v>
      </c>
      <c r="X4" s="18">
        <f t="shared" si="0"/>
        <v>223.5</v>
      </c>
      <c r="Y4" s="18">
        <f t="shared" si="0"/>
        <v>258.52</v>
      </c>
      <c r="Z4" s="18">
        <f t="shared" si="0"/>
        <v>250.5</v>
      </c>
      <c r="AA4" s="18">
        <f t="shared" si="0"/>
        <v>260.64</v>
      </c>
      <c r="AB4" s="18">
        <f t="shared" si="0"/>
        <v>251.65</v>
      </c>
      <c r="AC4" s="18">
        <f t="shared" si="0"/>
        <v>242.5</v>
      </c>
      <c r="AD4" s="18">
        <f t="shared" si="0"/>
        <v>231.52</v>
      </c>
      <c r="AE4" s="18">
        <f t="shared" si="0"/>
        <v>270.64</v>
      </c>
      <c r="AF4" s="18">
        <f t="shared" si="0"/>
        <v>261.62</v>
      </c>
      <c r="AG4" s="18">
        <f t="shared" si="0"/>
        <v>292.52</v>
      </c>
      <c r="AH4" s="18">
        <f t="shared" si="0"/>
        <v>247.5</v>
      </c>
      <c r="AI4" s="18">
        <f t="shared" si="0"/>
        <v>232.48</v>
      </c>
      <c r="AJ4" s="40">
        <f t="shared" si="0"/>
        <v>225.5</v>
      </c>
      <c r="AK4" s="29">
        <f t="shared" si="0"/>
        <v>240.62</v>
      </c>
      <c r="AL4" s="29">
        <f t="shared" si="0"/>
        <v>231.61</v>
      </c>
      <c r="AM4" s="44">
        <f t="shared" si="0"/>
        <v>238.64</v>
      </c>
      <c r="AN4" s="18">
        <f t="shared" si="0"/>
        <v>227.62</v>
      </c>
      <c r="AO4" s="18">
        <f t="shared" si="0"/>
        <v>240.5</v>
      </c>
      <c r="AP4" s="18">
        <f t="shared" si="0"/>
        <v>229.5</v>
      </c>
      <c r="AQ4" s="18">
        <f t="shared" si="0"/>
        <v>283.58</v>
      </c>
      <c r="AR4" s="18">
        <f t="shared" si="0"/>
        <v>230.58</v>
      </c>
      <c r="AS4" s="18">
        <f t="shared" si="0"/>
        <v>251.56</v>
      </c>
      <c r="AT4" s="18">
        <f t="shared" si="0"/>
        <v>243.55</v>
      </c>
      <c r="AU4" s="18">
        <f t="shared" si="0"/>
        <v>232.5</v>
      </c>
      <c r="AV4" s="18">
        <f t="shared" si="0"/>
        <v>222.49</v>
      </c>
      <c r="AW4" s="18">
        <f t="shared" si="0"/>
        <v>230.49</v>
      </c>
      <c r="AX4" s="40">
        <f t="shared" si="0"/>
        <v>218.48</v>
      </c>
      <c r="AZ4" s="4">
        <f>G4+I4+K4+M4+O4+Q4+S4+U4+W4+Y4+AA4+AC4+AE4+AG4+AI4+AK4+AM4+AO4+AQ4+AS4+AU4+AW4</f>
        <v>5665.67</v>
      </c>
      <c r="BA4" s="4">
        <f>H4+J4+L4+N4+P4+R4+T4+V4+X4+Z4+AB4+AD4+AF4+AH4+AJ4+AL4+AN4+AP4+AR4+AT4+AV4+AX4</f>
        <v>5265.75</v>
      </c>
    </row>
    <row r="5" ht="21" customHeight="1" spans="1:53">
      <c r="A5" s="14" t="s">
        <v>20</v>
      </c>
      <c r="B5" s="15" t="s">
        <v>18</v>
      </c>
      <c r="C5" s="16" t="s">
        <v>21</v>
      </c>
      <c r="D5" s="17">
        <f>D6+D7</f>
        <v>192.75</v>
      </c>
      <c r="E5" s="17">
        <v>0</v>
      </c>
      <c r="F5" s="18"/>
      <c r="G5" s="17"/>
      <c r="H5" s="17"/>
      <c r="I5" s="17"/>
      <c r="J5" s="17"/>
      <c r="K5" s="17"/>
      <c r="L5" s="17"/>
      <c r="M5" s="17"/>
      <c r="N5" s="17"/>
      <c r="O5" s="17">
        <f>O6+O7</f>
        <v>87</v>
      </c>
      <c r="P5" s="17"/>
      <c r="Q5" s="17"/>
      <c r="R5" s="17"/>
      <c r="S5" s="17">
        <f t="shared" ref="S5:W5" si="1">S6+S7</f>
        <v>6.25</v>
      </c>
      <c r="T5" s="17"/>
      <c r="U5" s="17">
        <f t="shared" si="1"/>
        <v>5.5</v>
      </c>
      <c r="V5" s="39"/>
      <c r="W5" s="17">
        <f t="shared" si="1"/>
        <v>15</v>
      </c>
      <c r="X5" s="17"/>
      <c r="Y5" s="17"/>
      <c r="Z5" s="39"/>
      <c r="AA5" s="17"/>
      <c r="AB5" s="17"/>
      <c r="AC5" s="17"/>
      <c r="AD5" s="39"/>
      <c r="AE5" s="17"/>
      <c r="AF5" s="17"/>
      <c r="AG5" s="17">
        <f>AG6+AG7</f>
        <v>35</v>
      </c>
      <c r="AH5" s="39"/>
      <c r="AI5" s="17"/>
      <c r="AJ5" s="39"/>
      <c r="AK5" s="45"/>
      <c r="AL5" s="45"/>
      <c r="AM5" s="46"/>
      <c r="AN5" s="39"/>
      <c r="AO5" s="17"/>
      <c r="AP5" s="17"/>
      <c r="AQ5" s="17">
        <f>AQ6+AQ7</f>
        <v>44</v>
      </c>
      <c r="AR5" s="39"/>
      <c r="AS5" s="17"/>
      <c r="AT5" s="39"/>
      <c r="AU5" s="17"/>
      <c r="AV5" s="17"/>
      <c r="AW5" s="17"/>
      <c r="AX5" s="39"/>
      <c r="AZ5" s="4">
        <f t="shared" ref="AZ5:AZ13" si="2">G5+I5+K5+M5+O5+Q5+S5+U5+W5+Y5+AA5+AC5+AE5+AG5+AI5+AK5+AM5+AO5+AQ5+AS5+AU5+AW5</f>
        <v>192.75</v>
      </c>
      <c r="BA5" s="4">
        <f t="shared" ref="BA5:BA13" si="3">H5+J5+L5+N5+P5+R5+T5+V5+X5+Z5+AB5+AD5+AF5+AH5+AJ5+AL5+AN5+AP5+AR5+AT5+AV5+AX5</f>
        <v>0</v>
      </c>
    </row>
    <row r="6" ht="21" customHeight="1" spans="1:53">
      <c r="A6" s="14" t="s">
        <v>22</v>
      </c>
      <c r="B6" s="15" t="s">
        <v>18</v>
      </c>
      <c r="C6" s="16" t="s">
        <v>23</v>
      </c>
      <c r="D6" s="17">
        <v>192.75</v>
      </c>
      <c r="E6" s="17">
        <v>0</v>
      </c>
      <c r="F6" s="18"/>
      <c r="G6" s="17"/>
      <c r="H6" s="17"/>
      <c r="I6" s="17"/>
      <c r="J6" s="17"/>
      <c r="K6" s="17"/>
      <c r="L6" s="17"/>
      <c r="M6" s="17"/>
      <c r="N6" s="17"/>
      <c r="O6" s="17">
        <v>87</v>
      </c>
      <c r="P6" s="17"/>
      <c r="Q6" s="17"/>
      <c r="R6" s="17"/>
      <c r="S6" s="17">
        <v>6.25</v>
      </c>
      <c r="T6" s="17"/>
      <c r="U6" s="17">
        <v>5.5</v>
      </c>
      <c r="V6" s="39"/>
      <c r="W6" s="17">
        <v>15</v>
      </c>
      <c r="X6" s="17"/>
      <c r="Y6" s="17"/>
      <c r="Z6" s="39"/>
      <c r="AA6" s="17"/>
      <c r="AB6" s="17"/>
      <c r="AC6" s="17"/>
      <c r="AD6" s="39"/>
      <c r="AE6" s="17"/>
      <c r="AF6" s="17"/>
      <c r="AG6" s="17">
        <v>35</v>
      </c>
      <c r="AH6" s="39"/>
      <c r="AI6" s="17"/>
      <c r="AJ6" s="39"/>
      <c r="AK6" s="45"/>
      <c r="AL6" s="45"/>
      <c r="AM6" s="46"/>
      <c r="AN6" s="39"/>
      <c r="AO6" s="17"/>
      <c r="AP6" s="17"/>
      <c r="AQ6" s="17">
        <v>44</v>
      </c>
      <c r="AR6" s="39"/>
      <c r="AS6" s="17"/>
      <c r="AT6" s="39"/>
      <c r="AU6" s="17"/>
      <c r="AV6" s="17"/>
      <c r="AW6" s="17"/>
      <c r="AX6" s="39"/>
      <c r="AZ6" s="4">
        <f t="shared" si="2"/>
        <v>192.75</v>
      </c>
      <c r="BA6" s="4">
        <f t="shared" si="3"/>
        <v>0</v>
      </c>
    </row>
    <row r="7" ht="21" customHeight="1" spans="1:53">
      <c r="A7" s="14" t="s">
        <v>24</v>
      </c>
      <c r="B7" s="15" t="s">
        <v>18</v>
      </c>
      <c r="C7" s="16" t="s">
        <v>25</v>
      </c>
      <c r="D7" s="17"/>
      <c r="E7" s="17">
        <v>0</v>
      </c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39"/>
      <c r="W7" s="17"/>
      <c r="X7" s="17"/>
      <c r="Y7" s="17"/>
      <c r="Z7" s="39"/>
      <c r="AA7" s="17"/>
      <c r="AB7" s="17"/>
      <c r="AC7" s="17"/>
      <c r="AD7" s="39"/>
      <c r="AE7" s="17"/>
      <c r="AF7" s="17"/>
      <c r="AG7" s="17"/>
      <c r="AH7" s="39"/>
      <c r="AI7" s="17"/>
      <c r="AJ7" s="39"/>
      <c r="AK7" s="45"/>
      <c r="AL7" s="45"/>
      <c r="AM7" s="46"/>
      <c r="AN7" s="39"/>
      <c r="AO7" s="17"/>
      <c r="AP7" s="17"/>
      <c r="AQ7" s="17"/>
      <c r="AR7" s="39"/>
      <c r="AS7" s="17"/>
      <c r="AT7" s="39"/>
      <c r="AU7" s="17"/>
      <c r="AV7" s="17"/>
      <c r="AW7" s="17"/>
      <c r="AX7" s="39"/>
      <c r="AZ7" s="4">
        <f t="shared" si="2"/>
        <v>0</v>
      </c>
      <c r="BA7" s="4">
        <f t="shared" si="3"/>
        <v>0</v>
      </c>
    </row>
    <row r="8" ht="21" customHeight="1" spans="1:53">
      <c r="A8" s="14" t="s">
        <v>26</v>
      </c>
      <c r="B8" s="15" t="s">
        <v>18</v>
      </c>
      <c r="C8" s="16" t="s">
        <v>27</v>
      </c>
      <c r="D8" s="17"/>
      <c r="E8" s="17">
        <v>0</v>
      </c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39"/>
      <c r="W8" s="17"/>
      <c r="X8" s="17"/>
      <c r="Y8" s="17"/>
      <c r="Z8" s="39"/>
      <c r="AA8" s="17"/>
      <c r="AB8" s="17"/>
      <c r="AC8" s="17"/>
      <c r="AD8" s="39"/>
      <c r="AE8" s="17"/>
      <c r="AF8" s="17"/>
      <c r="AG8" s="17"/>
      <c r="AH8" s="39"/>
      <c r="AI8" s="17"/>
      <c r="AJ8" s="39"/>
      <c r="AK8" s="45"/>
      <c r="AL8" s="45"/>
      <c r="AM8" s="46"/>
      <c r="AN8" s="39"/>
      <c r="AO8" s="17"/>
      <c r="AP8" s="17"/>
      <c r="AQ8" s="17"/>
      <c r="AR8" s="39"/>
      <c r="AS8" s="17"/>
      <c r="AT8" s="39"/>
      <c r="AU8" s="17"/>
      <c r="AV8" s="17"/>
      <c r="AW8" s="17"/>
      <c r="AX8" s="39"/>
      <c r="AZ8" s="4">
        <f t="shared" si="2"/>
        <v>0</v>
      </c>
      <c r="BA8" s="4">
        <f t="shared" si="3"/>
        <v>0</v>
      </c>
    </row>
    <row r="9" ht="21" customHeight="1" spans="1:53">
      <c r="A9" s="14" t="s">
        <v>28</v>
      </c>
      <c r="B9" s="15" t="s">
        <v>18</v>
      </c>
      <c r="C9" s="16" t="s">
        <v>29</v>
      </c>
      <c r="D9" s="17"/>
      <c r="E9" s="17">
        <v>0</v>
      </c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39"/>
      <c r="W9" s="17"/>
      <c r="X9" s="17"/>
      <c r="Y9" s="17"/>
      <c r="Z9" s="39"/>
      <c r="AA9" s="17"/>
      <c r="AB9" s="17"/>
      <c r="AC9" s="17"/>
      <c r="AD9" s="39"/>
      <c r="AE9" s="17"/>
      <c r="AF9" s="17"/>
      <c r="AG9" s="17"/>
      <c r="AH9" s="39"/>
      <c r="AI9" s="17"/>
      <c r="AJ9" s="39"/>
      <c r="AK9" s="45"/>
      <c r="AL9" s="45"/>
      <c r="AM9" s="46"/>
      <c r="AN9" s="39"/>
      <c r="AO9" s="17"/>
      <c r="AP9" s="17"/>
      <c r="AQ9" s="17"/>
      <c r="AR9" s="39"/>
      <c r="AS9" s="17"/>
      <c r="AT9" s="39"/>
      <c r="AU9" s="17"/>
      <c r="AV9" s="17"/>
      <c r="AW9" s="17"/>
      <c r="AX9" s="39"/>
      <c r="AZ9" s="4">
        <f t="shared" si="2"/>
        <v>0</v>
      </c>
      <c r="BA9" s="4">
        <f t="shared" si="3"/>
        <v>0</v>
      </c>
    </row>
    <row r="10" ht="21" customHeight="1" spans="1:53">
      <c r="A10" s="14" t="s">
        <v>30</v>
      </c>
      <c r="B10" s="15" t="s">
        <v>18</v>
      </c>
      <c r="C10" s="16" t="s">
        <v>31</v>
      </c>
      <c r="D10" s="17"/>
      <c r="E10" s="17">
        <v>0</v>
      </c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39"/>
      <c r="W10" s="17"/>
      <c r="X10" s="17"/>
      <c r="Y10" s="17"/>
      <c r="Z10" s="39"/>
      <c r="AA10" s="17"/>
      <c r="AB10" s="17"/>
      <c r="AC10" s="17"/>
      <c r="AD10" s="39"/>
      <c r="AE10" s="17"/>
      <c r="AF10" s="17"/>
      <c r="AG10" s="17"/>
      <c r="AH10" s="39"/>
      <c r="AI10" s="17"/>
      <c r="AJ10" s="39"/>
      <c r="AK10" s="45"/>
      <c r="AL10" s="45"/>
      <c r="AM10" s="46"/>
      <c r="AN10" s="39"/>
      <c r="AO10" s="17"/>
      <c r="AP10" s="17"/>
      <c r="AQ10" s="17"/>
      <c r="AR10" s="39"/>
      <c r="AS10" s="17"/>
      <c r="AT10" s="39"/>
      <c r="AU10" s="17"/>
      <c r="AV10" s="17"/>
      <c r="AW10" s="17"/>
      <c r="AX10" s="39"/>
      <c r="AZ10" s="4">
        <f t="shared" si="2"/>
        <v>0</v>
      </c>
      <c r="BA10" s="4">
        <f t="shared" si="3"/>
        <v>0</v>
      </c>
    </row>
    <row r="11" ht="21" customHeight="1" spans="1:53">
      <c r="A11" s="14" t="s">
        <v>32</v>
      </c>
      <c r="B11" s="15" t="s">
        <v>18</v>
      </c>
      <c r="C11" s="16" t="s">
        <v>33</v>
      </c>
      <c r="D11" s="17"/>
      <c r="E11" s="17">
        <v>0</v>
      </c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39"/>
      <c r="W11" s="17"/>
      <c r="X11" s="17"/>
      <c r="Y11" s="17"/>
      <c r="Z11" s="39"/>
      <c r="AA11" s="17"/>
      <c r="AB11" s="17"/>
      <c r="AC11" s="17"/>
      <c r="AD11" s="39"/>
      <c r="AE11" s="17"/>
      <c r="AF11" s="17"/>
      <c r="AG11" s="17"/>
      <c r="AH11" s="39"/>
      <c r="AI11" s="17"/>
      <c r="AJ11" s="39"/>
      <c r="AK11" s="45"/>
      <c r="AL11" s="45"/>
      <c r="AM11" s="46"/>
      <c r="AN11" s="39"/>
      <c r="AO11" s="17"/>
      <c r="AP11" s="17"/>
      <c r="AQ11" s="17"/>
      <c r="AR11" s="39"/>
      <c r="AS11" s="17"/>
      <c r="AT11" s="39"/>
      <c r="AU11" s="17"/>
      <c r="AV11" s="17"/>
      <c r="AW11" s="17"/>
      <c r="AX11" s="39"/>
      <c r="AZ11" s="4">
        <f t="shared" si="2"/>
        <v>0</v>
      </c>
      <c r="BA11" s="4">
        <f t="shared" si="3"/>
        <v>0</v>
      </c>
    </row>
    <row r="12" ht="21" customHeight="1" spans="1:53">
      <c r="A12" s="19" t="s">
        <v>34</v>
      </c>
      <c r="B12" s="20" t="s">
        <v>18</v>
      </c>
      <c r="C12" s="21" t="s">
        <v>35</v>
      </c>
      <c r="D12" s="22">
        <v>12.92</v>
      </c>
      <c r="E12" s="22">
        <v>12.75</v>
      </c>
      <c r="F12" s="23">
        <f>(D12-E12)/E12*100</f>
        <v>1.33333333333333</v>
      </c>
      <c r="G12" s="23">
        <v>0.58</v>
      </c>
      <c r="H12" s="23">
        <v>0.59</v>
      </c>
      <c r="I12" s="23">
        <v>0.57</v>
      </c>
      <c r="J12" s="23">
        <v>0.56</v>
      </c>
      <c r="K12" s="23">
        <v>0.65</v>
      </c>
      <c r="L12" s="18">
        <v>0.66</v>
      </c>
      <c r="M12" s="18">
        <v>0.68</v>
      </c>
      <c r="N12" s="18">
        <v>0.66</v>
      </c>
      <c r="O12" s="18">
        <v>0.63</v>
      </c>
      <c r="P12" s="18">
        <v>0.62</v>
      </c>
      <c r="Q12" s="18">
        <v>0.7</v>
      </c>
      <c r="R12" s="18">
        <v>0.67</v>
      </c>
      <c r="S12" s="18">
        <v>0.71</v>
      </c>
      <c r="T12" s="18">
        <v>0.69</v>
      </c>
      <c r="U12" s="18">
        <v>0.71</v>
      </c>
      <c r="V12" s="40">
        <v>0.68</v>
      </c>
      <c r="W12" s="18">
        <v>0.5</v>
      </c>
      <c r="X12" s="18">
        <v>0.5</v>
      </c>
      <c r="Y12" s="18">
        <v>0.52</v>
      </c>
      <c r="Z12" s="40">
        <v>0.5</v>
      </c>
      <c r="AA12" s="18">
        <v>0.64</v>
      </c>
      <c r="AB12" s="18">
        <v>0.65</v>
      </c>
      <c r="AC12" s="18">
        <v>0.5</v>
      </c>
      <c r="AD12" s="40">
        <v>0.52</v>
      </c>
      <c r="AE12" s="18">
        <v>0.64</v>
      </c>
      <c r="AF12" s="18">
        <v>0.62</v>
      </c>
      <c r="AG12" s="18">
        <v>0.52</v>
      </c>
      <c r="AH12" s="40">
        <v>0.5</v>
      </c>
      <c r="AI12" s="18">
        <v>0.48</v>
      </c>
      <c r="AJ12" s="40">
        <v>0.5</v>
      </c>
      <c r="AK12" s="29">
        <v>0.62</v>
      </c>
      <c r="AL12" s="29">
        <v>0.61</v>
      </c>
      <c r="AM12" s="44">
        <v>0.64</v>
      </c>
      <c r="AN12" s="40">
        <v>0.62</v>
      </c>
      <c r="AO12" s="18">
        <v>0.5</v>
      </c>
      <c r="AP12" s="18">
        <v>0.5</v>
      </c>
      <c r="AQ12" s="18">
        <v>0.58</v>
      </c>
      <c r="AR12" s="40">
        <v>0.58</v>
      </c>
      <c r="AS12" s="18">
        <v>0.56</v>
      </c>
      <c r="AT12" s="40">
        <v>0.55</v>
      </c>
      <c r="AU12" s="18">
        <v>0.5</v>
      </c>
      <c r="AV12" s="18">
        <v>0.49</v>
      </c>
      <c r="AW12" s="18">
        <v>0.49</v>
      </c>
      <c r="AX12" s="40">
        <v>0.48</v>
      </c>
      <c r="AZ12" s="4">
        <f t="shared" si="2"/>
        <v>12.92</v>
      </c>
      <c r="BA12" s="4">
        <f t="shared" si="3"/>
        <v>12.75</v>
      </c>
    </row>
    <row r="13" ht="21" customHeight="1" spans="1:53">
      <c r="A13" s="24" t="s">
        <v>36</v>
      </c>
      <c r="B13" s="25" t="s">
        <v>18</v>
      </c>
      <c r="C13" s="26" t="s">
        <v>37</v>
      </c>
      <c r="D13" s="27">
        <v>5460</v>
      </c>
      <c r="E13" s="28">
        <v>5253.06</v>
      </c>
      <c r="F13" s="29">
        <f>(D13-E13)/E13*100</f>
        <v>3.93941816769653</v>
      </c>
      <c r="G13" s="30">
        <v>246</v>
      </c>
      <c r="H13" s="30">
        <v>237</v>
      </c>
      <c r="I13" s="30">
        <v>251</v>
      </c>
      <c r="J13" s="30">
        <v>241</v>
      </c>
      <c r="K13" s="30">
        <v>252</v>
      </c>
      <c r="L13" s="36">
        <v>242</v>
      </c>
      <c r="M13" s="37">
        <v>257</v>
      </c>
      <c r="N13" s="37">
        <v>248</v>
      </c>
      <c r="O13" s="37">
        <v>258</v>
      </c>
      <c r="P13" s="37">
        <v>250</v>
      </c>
      <c r="Q13" s="37">
        <v>259</v>
      </c>
      <c r="R13" s="37">
        <v>249</v>
      </c>
      <c r="S13" s="37">
        <v>255</v>
      </c>
      <c r="T13" s="37">
        <v>245</v>
      </c>
      <c r="U13" s="37">
        <v>263</v>
      </c>
      <c r="V13" s="41">
        <v>253</v>
      </c>
      <c r="W13" s="37">
        <v>230</v>
      </c>
      <c r="X13" s="37">
        <v>223</v>
      </c>
      <c r="Y13" s="37">
        <v>258</v>
      </c>
      <c r="Z13" s="41">
        <v>250</v>
      </c>
      <c r="AA13" s="37">
        <v>260</v>
      </c>
      <c r="AB13" s="37">
        <v>251</v>
      </c>
      <c r="AC13" s="37">
        <v>242</v>
      </c>
      <c r="AD13" s="41">
        <v>231</v>
      </c>
      <c r="AE13" s="37">
        <v>270</v>
      </c>
      <c r="AF13" s="37">
        <v>261</v>
      </c>
      <c r="AG13" s="37">
        <v>257</v>
      </c>
      <c r="AH13" s="41">
        <v>247</v>
      </c>
      <c r="AI13" s="37">
        <v>232</v>
      </c>
      <c r="AJ13" s="41">
        <v>225</v>
      </c>
      <c r="AK13" s="30">
        <v>240</v>
      </c>
      <c r="AL13" s="30">
        <v>231</v>
      </c>
      <c r="AM13" s="36">
        <v>238</v>
      </c>
      <c r="AN13" s="41">
        <v>227</v>
      </c>
      <c r="AO13" s="37">
        <v>240</v>
      </c>
      <c r="AP13" s="37">
        <v>229</v>
      </c>
      <c r="AQ13" s="37">
        <v>239</v>
      </c>
      <c r="AR13" s="41">
        <v>230</v>
      </c>
      <c r="AS13" s="37">
        <v>251</v>
      </c>
      <c r="AT13" s="41">
        <v>243</v>
      </c>
      <c r="AU13" s="37">
        <v>232</v>
      </c>
      <c r="AV13" s="37">
        <v>222</v>
      </c>
      <c r="AW13" s="37">
        <v>230</v>
      </c>
      <c r="AX13" s="41">
        <v>218</v>
      </c>
      <c r="AZ13" s="4">
        <f t="shared" si="2"/>
        <v>5460</v>
      </c>
      <c r="BA13" s="4">
        <f t="shared" si="3"/>
        <v>5253</v>
      </c>
    </row>
    <row r="14" ht="21.75" customHeight="1" spans="1:11">
      <c r="A14" s="31" t="s">
        <v>68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ht="24.95" customHeight="1" spans="1:5">
      <c r="A15" s="32" t="s">
        <v>39</v>
      </c>
      <c r="B15" s="32"/>
      <c r="C15" s="32"/>
      <c r="D15" s="32"/>
      <c r="E15" s="32"/>
    </row>
    <row r="16" ht="18.75" customHeight="1" spans="1:5">
      <c r="A16" s="33" t="s">
        <v>40</v>
      </c>
      <c r="B16" s="32" t="s">
        <v>41</v>
      </c>
      <c r="C16" s="32"/>
      <c r="D16" s="34">
        <f>D4-D5-D12-D13</f>
        <v>0</v>
      </c>
      <c r="E16" s="34">
        <f>E4-E5-E12-E13</f>
        <v>0</v>
      </c>
    </row>
    <row r="17" ht="18.75" customHeight="1" spans="1:5">
      <c r="A17" s="33"/>
      <c r="B17" s="32" t="s">
        <v>41</v>
      </c>
      <c r="C17" s="32"/>
      <c r="D17" s="34">
        <f>D5-D6-D7</f>
        <v>0</v>
      </c>
      <c r="E17" s="34">
        <f>E5-E6-E7</f>
        <v>0</v>
      </c>
    </row>
    <row r="18" ht="18.75" customHeight="1" spans="1:5">
      <c r="A18" s="33"/>
      <c r="B18" s="32" t="s">
        <v>42</v>
      </c>
      <c r="C18" s="32"/>
      <c r="D18" s="34">
        <f>D7-D8-D9-D10-D11</f>
        <v>0</v>
      </c>
      <c r="E18" s="34">
        <f>E7-E8-E9-E10-E11</f>
        <v>0</v>
      </c>
    </row>
    <row r="21" spans="1:1">
      <c r="A21" s="2" t="s">
        <v>69</v>
      </c>
    </row>
  </sheetData>
  <mergeCells count="27">
    <mergeCell ref="A1:S1"/>
    <mergeCell ref="B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14:K14"/>
    <mergeCell ref="A15:E15"/>
    <mergeCell ref="A16:A18"/>
  </mergeCells>
  <pageMargins left="0.75" right="0.75" top="0.98" bottom="0.98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D31" sqref="D31"/>
    </sheetView>
  </sheetViews>
  <sheetFormatPr defaultColWidth="9" defaultRowHeight="14.4"/>
  <sheetData/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2夏粮预产</vt:lpstr>
      <vt:lpstr>官塘驿镇夏粮预计</vt:lpstr>
      <vt:lpstr>凭证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LIUTIANYU</dc:creator>
  <cp:lastModifiedBy>白妮娃</cp:lastModifiedBy>
  <dcterms:created xsi:type="dcterms:W3CDTF">2023-05-06T01:03:00Z</dcterms:created>
  <dcterms:modified xsi:type="dcterms:W3CDTF">2023-05-17T01:38:56Z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A4B6B340924B4F42A6334C216FF397AD_13</vt:lpwstr>
  </property>
  <property fmtid="{D5CDD505-2E9C-101B-9397-08002B2CF9AE}" pid="3" name="KSOProductBuildVer">
    <vt:lpwstr>2052-11.1.0.14309</vt:lpwstr>
  </property>
</Properties>
</file>