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市" sheetId="1" state="hidden" r:id="rId1"/>
    <sheet name="镇" sheetId="3" r:id="rId2"/>
    <sheet name="Sheet2" sheetId="2" r:id="rId3"/>
  </sheets>
  <definedNames>
    <definedName name="_xlnm.Print_Titles" localSheetId="1">镇!$A:$A,镇!$1:$3</definedName>
  </definedNames>
  <calcPr calcId="144525"/>
</workbook>
</file>

<file path=xl/sharedStrings.xml><?xml version="1.0" encoding="utf-8"?>
<sst xmlns="http://schemas.openxmlformats.org/spreadsheetml/2006/main" count="745" uniqueCount="84">
  <si>
    <t>2022年经济作物产量全年预计</t>
  </si>
  <si>
    <t>指  标  名  称</t>
  </si>
  <si>
    <t>计量单位</t>
  </si>
  <si>
    <t>代码</t>
  </si>
  <si>
    <t>赤壁市</t>
  </si>
  <si>
    <t>蒲圻街道办事处</t>
  </si>
  <si>
    <t>赤马港街道办事处</t>
  </si>
  <si>
    <t>陆水湖街道办事处</t>
  </si>
  <si>
    <t>新店镇</t>
  </si>
  <si>
    <t>赵李桥镇</t>
  </si>
  <si>
    <t>茶庵岭镇</t>
  </si>
  <si>
    <t>车埠镇</t>
  </si>
  <si>
    <t>赤壁镇</t>
  </si>
  <si>
    <t>柳山湖镇</t>
  </si>
  <si>
    <t>神山镇</t>
  </si>
  <si>
    <t>中伙铺镇</t>
  </si>
  <si>
    <t>官塘驿镇</t>
  </si>
  <si>
    <t>黄盖湖镇</t>
  </si>
  <si>
    <t>余家桥乡</t>
  </si>
  <si>
    <t>羊楼洞茶场</t>
  </si>
  <si>
    <t>沧湖开发区</t>
  </si>
  <si>
    <t>本年</t>
  </si>
  <si>
    <t>上年</t>
  </si>
  <si>
    <t>同比±%</t>
  </si>
  <si>
    <t>当年</t>
  </si>
  <si>
    <t>经济作物</t>
  </si>
  <si>
    <t>吨</t>
  </si>
  <si>
    <t>01</t>
  </si>
  <si>
    <t>-</t>
  </si>
  <si>
    <t>一、油料</t>
  </si>
  <si>
    <t>02</t>
  </si>
  <si>
    <t xml:space="preserve">      花  生</t>
  </si>
  <si>
    <t>03</t>
  </si>
  <si>
    <t xml:space="preserve">      油菜籽</t>
  </si>
  <si>
    <t>04</t>
  </si>
  <si>
    <t xml:space="preserve">     其中：冬油菜籽           </t>
  </si>
  <si>
    <t>05</t>
  </si>
  <si>
    <t>二、棉花</t>
  </si>
  <si>
    <t>06</t>
  </si>
  <si>
    <t>三、生麻</t>
  </si>
  <si>
    <t>07</t>
  </si>
  <si>
    <t>四、糖料</t>
  </si>
  <si>
    <t>08</t>
  </si>
  <si>
    <t xml:space="preserve"> 其中：甘蔗</t>
  </si>
  <si>
    <t>09</t>
  </si>
  <si>
    <t>五、烟叶（未加工烟草）</t>
  </si>
  <si>
    <t>10</t>
  </si>
  <si>
    <t>六、中草药材类</t>
  </si>
  <si>
    <t>11</t>
  </si>
  <si>
    <t>七、蔬菜及食用菌</t>
  </si>
  <si>
    <t>八、瓜果类</t>
  </si>
  <si>
    <t>九、其他农作物</t>
  </si>
  <si>
    <t>其中：青饲料</t>
  </si>
  <si>
    <t>单位负责人：                  填报人：                   填报时间：</t>
  </si>
  <si>
    <t>报送时间：产量全年预计2022年11月4日前。</t>
  </si>
  <si>
    <t>平衡关系</t>
  </si>
  <si>
    <t>大于0</t>
  </si>
  <si>
    <t>等于0</t>
  </si>
  <si>
    <t>大于等于0</t>
  </si>
  <si>
    <t>御屏山村</t>
  </si>
  <si>
    <t>泉口村</t>
  </si>
  <si>
    <t>幸福堰村</t>
  </si>
  <si>
    <t>独山村</t>
  </si>
  <si>
    <t>十八里畈村</t>
  </si>
  <si>
    <t>官塘村</t>
  </si>
  <si>
    <t>石泉村</t>
  </si>
  <si>
    <t>西湾村</t>
  </si>
  <si>
    <t>芳秀畈村</t>
  </si>
  <si>
    <t>白羊村</t>
  </si>
  <si>
    <t>大贵村</t>
  </si>
  <si>
    <t>双丘村</t>
  </si>
  <si>
    <t>龙凤山村</t>
  </si>
  <si>
    <t>黄沙村</t>
  </si>
  <si>
    <t>张司边村</t>
  </si>
  <si>
    <t>随阳村</t>
  </si>
  <si>
    <t>老虎岩村</t>
  </si>
  <si>
    <t>葛仙山村</t>
  </si>
  <si>
    <t>洋泉畈村</t>
  </si>
  <si>
    <t>大竹山村</t>
  </si>
  <si>
    <t>丰乐畈村</t>
  </si>
  <si>
    <t>泉洪岭村</t>
  </si>
  <si>
    <t>求和</t>
  </si>
  <si>
    <t xml:space="preserve">差值 </t>
  </si>
  <si>
    <t xml:space="preserve">                单位负责人： 宋建军          填报人：李凡波          填报时间：2022.11.3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</si>
</sst>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;[Red]0.00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.5"/>
      <color indexed="8"/>
      <name val="宋体"/>
      <charset val="134"/>
    </font>
    <font>
      <b/>
      <sz val="10.5"/>
      <color indexed="8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0" applyNumberFormat="0" applyAlignment="0" applyProtection="0">
      <alignment vertical="center"/>
    </xf>
    <xf numFmtId="0" fontId="22" fillId="11" borderId="16" applyNumberFormat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3" xfId="0" applyNumberFormat="1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6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 wrapText="1"/>
    </xf>
    <xf numFmtId="176" fontId="3" fillId="0" borderId="9" xfId="0" applyNumberFormat="1" applyFont="1" applyFill="1" applyBorder="1" applyAlignment="1" applyProtection="1">
      <alignment horizontal="center" vertical="center" wrapText="1"/>
    </xf>
    <xf numFmtId="176" fontId="3" fillId="0" borderId="10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left" vertical="center" wrapText="1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 applyProtection="1">
      <alignment horizontal="center" vertical="center" wrapText="1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 applyProtection="1">
      <alignment horizontal="center" vertical="center"/>
      <protection locked="0"/>
    </xf>
    <xf numFmtId="176" fontId="1" fillId="0" borderId="7" xfId="0" applyNumberFormat="1" applyFont="1" applyFill="1" applyBorder="1" applyAlignment="1" applyProtection="1">
      <alignment horizontal="center" vertical="center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6" fontId="3" fillId="0" borderId="8" xfId="0" applyNumberFormat="1" applyFont="1" applyFill="1" applyBorder="1" applyAlignment="1" applyProtection="1">
      <alignment horizontal="center" vertical="center"/>
    </xf>
    <xf numFmtId="176" fontId="4" fillId="0" borderId="11" xfId="0" applyNumberFormat="1" applyFont="1" applyFill="1" applyBorder="1" applyAlignment="1" applyProtection="1">
      <alignment horizontal="left" vertical="center" wrapText="1"/>
    </xf>
    <xf numFmtId="176" fontId="4" fillId="0" borderId="12" xfId="0" applyNumberFormat="1" applyFont="1" applyFill="1" applyBorder="1" applyAlignment="1" applyProtection="1">
      <alignment horizontal="center" vertical="center" wrapText="1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 wrapText="1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wrapText="1"/>
    </xf>
    <xf numFmtId="176" fontId="5" fillId="0" borderId="0" xfId="0" applyNumberFormat="1" applyFont="1" applyFill="1" applyBorder="1" applyAlignment="1" applyProtection="1">
      <alignment horizontal="center" wrapText="1"/>
    </xf>
    <xf numFmtId="176" fontId="7" fillId="0" borderId="0" xfId="0" applyNumberFormat="1" applyFont="1" applyFill="1" applyBorder="1" applyAlignment="1" applyProtection="1">
      <alignment horizontal="center" wrapText="1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/>
    </xf>
    <xf numFmtId="178" fontId="8" fillId="0" borderId="6" xfId="0" applyNumberFormat="1" applyFont="1" applyFill="1" applyBorder="1" applyAlignment="1">
      <alignment vertical="center" wrapText="1"/>
    </xf>
    <xf numFmtId="176" fontId="1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6" xfId="0" applyNumberFormat="1" applyFont="1" applyFill="1" applyBorder="1" applyAlignment="1"/>
    <xf numFmtId="176" fontId="1" fillId="0" borderId="9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1" fillId="0" borderId="13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/>
    <xf numFmtId="178" fontId="3" fillId="0" borderId="6" xfId="0" applyNumberFormat="1" applyFont="1" applyFill="1" applyBorder="1" applyAlignment="1" applyProtection="1">
      <alignment horizontal="center"/>
    </xf>
    <xf numFmtId="178" fontId="8" fillId="0" borderId="6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/>
    </xf>
    <xf numFmtId="177" fontId="0" fillId="0" borderId="8" xfId="0" applyNumberForma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25"/>
  <sheetViews>
    <sheetView workbookViewId="0">
      <selection activeCell="F21" sqref="F21"/>
    </sheetView>
  </sheetViews>
  <sheetFormatPr defaultColWidth="7" defaultRowHeight="10.8"/>
  <cols>
    <col min="1" max="1" width="21.3796296296296" style="2" customWidth="1"/>
    <col min="2" max="2" width="8.25" style="1"/>
    <col min="3" max="3" width="6.62962962962963" style="1"/>
    <col min="4" max="4" width="8.37962962962963" style="1" customWidth="1"/>
    <col min="5" max="6" width="8.25" style="1" customWidth="1"/>
    <col min="7" max="54" width="7.75" style="1" customWidth="1"/>
    <col min="55" max="255" width="6.75" style="1"/>
    <col min="256" max="16384" width="7" style="1"/>
  </cols>
  <sheetData>
    <row r="1" s="1" customFormat="1" ht="25.5" customHeight="1" spans="1:4">
      <c r="A1" s="58" t="s">
        <v>0</v>
      </c>
      <c r="B1" s="59"/>
      <c r="C1" s="59"/>
      <c r="D1" s="59"/>
    </row>
    <row r="2" s="1" customFormat="1" ht="25.5" customHeight="1" spans="1:54">
      <c r="A2" s="4" t="s">
        <v>1</v>
      </c>
      <c r="B2" s="5" t="s">
        <v>2</v>
      </c>
      <c r="C2" s="6" t="s">
        <v>3</v>
      </c>
      <c r="D2" s="7" t="s">
        <v>4</v>
      </c>
      <c r="E2" s="8"/>
      <c r="F2" s="9"/>
      <c r="G2" s="60" t="s">
        <v>5</v>
      </c>
      <c r="H2" s="61"/>
      <c r="I2" s="63"/>
      <c r="J2" s="64" t="s">
        <v>6</v>
      </c>
      <c r="K2" s="61"/>
      <c r="L2" s="65"/>
      <c r="M2" s="60" t="s">
        <v>7</v>
      </c>
      <c r="N2" s="61"/>
      <c r="O2" s="63"/>
      <c r="P2" s="64" t="s">
        <v>8</v>
      </c>
      <c r="Q2" s="61"/>
      <c r="R2" s="65"/>
      <c r="S2" s="60" t="s">
        <v>9</v>
      </c>
      <c r="T2" s="61"/>
      <c r="U2" s="63"/>
      <c r="V2" s="64" t="s">
        <v>10</v>
      </c>
      <c r="W2" s="61"/>
      <c r="X2" s="65"/>
      <c r="Y2" s="60" t="s">
        <v>11</v>
      </c>
      <c r="Z2" s="61"/>
      <c r="AA2" s="63"/>
      <c r="AB2" s="64" t="s">
        <v>12</v>
      </c>
      <c r="AC2" s="61"/>
      <c r="AD2" s="65"/>
      <c r="AE2" s="60" t="s">
        <v>13</v>
      </c>
      <c r="AF2" s="61"/>
      <c r="AG2" s="63"/>
      <c r="AH2" s="64" t="s">
        <v>14</v>
      </c>
      <c r="AI2" s="61"/>
      <c r="AJ2" s="65"/>
      <c r="AK2" s="60" t="s">
        <v>15</v>
      </c>
      <c r="AL2" s="61"/>
      <c r="AM2" s="63"/>
      <c r="AN2" s="64" t="s">
        <v>16</v>
      </c>
      <c r="AO2" s="61"/>
      <c r="AP2" s="65"/>
      <c r="AQ2" s="4" t="s">
        <v>17</v>
      </c>
      <c r="AR2" s="5"/>
      <c r="AS2" s="63"/>
      <c r="AT2" s="66" t="s">
        <v>18</v>
      </c>
      <c r="AU2" s="5"/>
      <c r="AV2" s="65"/>
      <c r="AW2" s="66" t="s">
        <v>19</v>
      </c>
      <c r="AX2" s="5"/>
      <c r="AY2" s="65"/>
      <c r="AZ2" s="4" t="s">
        <v>20</v>
      </c>
      <c r="BA2" s="5"/>
      <c r="BB2" s="63"/>
    </row>
    <row r="3" s="1" customFormat="1" ht="22.5" customHeight="1" spans="1:54">
      <c r="A3" s="11"/>
      <c r="B3" s="12"/>
      <c r="C3" s="13"/>
      <c r="D3" s="14" t="s">
        <v>21</v>
      </c>
      <c r="E3" s="12" t="s">
        <v>22</v>
      </c>
      <c r="F3" s="15" t="s">
        <v>23</v>
      </c>
      <c r="G3" s="11" t="s">
        <v>24</v>
      </c>
      <c r="H3" s="12" t="s">
        <v>22</v>
      </c>
      <c r="I3" s="30" t="s">
        <v>23</v>
      </c>
      <c r="J3" s="14" t="s">
        <v>24</v>
      </c>
      <c r="K3" s="12" t="s">
        <v>22</v>
      </c>
      <c r="L3" s="15" t="s">
        <v>23</v>
      </c>
      <c r="M3" s="11" t="s">
        <v>24</v>
      </c>
      <c r="N3" s="12" t="s">
        <v>22</v>
      </c>
      <c r="O3" s="30" t="s">
        <v>23</v>
      </c>
      <c r="P3" s="14" t="s">
        <v>24</v>
      </c>
      <c r="Q3" s="12" t="s">
        <v>22</v>
      </c>
      <c r="R3" s="15" t="s">
        <v>23</v>
      </c>
      <c r="S3" s="11" t="s">
        <v>24</v>
      </c>
      <c r="T3" s="12" t="s">
        <v>22</v>
      </c>
      <c r="U3" s="30" t="s">
        <v>23</v>
      </c>
      <c r="V3" s="14" t="s">
        <v>24</v>
      </c>
      <c r="W3" s="12" t="s">
        <v>22</v>
      </c>
      <c r="X3" s="15" t="s">
        <v>23</v>
      </c>
      <c r="Y3" s="11" t="s">
        <v>24</v>
      </c>
      <c r="Z3" s="12" t="s">
        <v>22</v>
      </c>
      <c r="AA3" s="30" t="s">
        <v>23</v>
      </c>
      <c r="AB3" s="14" t="s">
        <v>24</v>
      </c>
      <c r="AC3" s="12" t="s">
        <v>22</v>
      </c>
      <c r="AD3" s="15" t="s">
        <v>23</v>
      </c>
      <c r="AE3" s="11" t="s">
        <v>24</v>
      </c>
      <c r="AF3" s="12" t="s">
        <v>22</v>
      </c>
      <c r="AG3" s="30" t="s">
        <v>23</v>
      </c>
      <c r="AH3" s="14" t="s">
        <v>24</v>
      </c>
      <c r="AI3" s="12" t="s">
        <v>22</v>
      </c>
      <c r="AJ3" s="15" t="s">
        <v>23</v>
      </c>
      <c r="AK3" s="11" t="s">
        <v>24</v>
      </c>
      <c r="AL3" s="12" t="s">
        <v>22</v>
      </c>
      <c r="AM3" s="30" t="s">
        <v>23</v>
      </c>
      <c r="AN3" s="14" t="s">
        <v>24</v>
      </c>
      <c r="AO3" s="12" t="s">
        <v>22</v>
      </c>
      <c r="AP3" s="15" t="s">
        <v>23</v>
      </c>
      <c r="AQ3" s="11" t="s">
        <v>24</v>
      </c>
      <c r="AR3" s="12" t="s">
        <v>22</v>
      </c>
      <c r="AS3" s="30" t="s">
        <v>23</v>
      </c>
      <c r="AT3" s="14" t="s">
        <v>24</v>
      </c>
      <c r="AU3" s="12" t="s">
        <v>22</v>
      </c>
      <c r="AV3" s="15" t="s">
        <v>23</v>
      </c>
      <c r="AW3" s="14" t="s">
        <v>24</v>
      </c>
      <c r="AX3" s="12" t="s">
        <v>22</v>
      </c>
      <c r="AY3" s="15" t="s">
        <v>23</v>
      </c>
      <c r="AZ3" s="11" t="s">
        <v>24</v>
      </c>
      <c r="BA3" s="12" t="s">
        <v>22</v>
      </c>
      <c r="BB3" s="30" t="s">
        <v>23</v>
      </c>
    </row>
    <row r="4" s="1" customFormat="1" ht="22.5" customHeight="1" spans="1:54">
      <c r="A4" s="16" t="s">
        <v>25</v>
      </c>
      <c r="B4" s="17" t="s">
        <v>26</v>
      </c>
      <c r="C4" s="18" t="s">
        <v>27</v>
      </c>
      <c r="D4" s="19" t="s">
        <v>28</v>
      </c>
      <c r="E4" s="17" t="s">
        <v>28</v>
      </c>
      <c r="F4" s="20" t="s">
        <v>28</v>
      </c>
      <c r="G4" s="21" t="s">
        <v>28</v>
      </c>
      <c r="H4" s="17" t="s">
        <v>28</v>
      </c>
      <c r="I4" s="44" t="s">
        <v>28</v>
      </c>
      <c r="J4" s="19" t="s">
        <v>28</v>
      </c>
      <c r="K4" s="17" t="s">
        <v>28</v>
      </c>
      <c r="L4" s="20" t="s">
        <v>28</v>
      </c>
      <c r="M4" s="21" t="s">
        <v>28</v>
      </c>
      <c r="N4" s="17" t="s">
        <v>28</v>
      </c>
      <c r="O4" s="44" t="s">
        <v>28</v>
      </c>
      <c r="P4" s="19" t="s">
        <v>28</v>
      </c>
      <c r="Q4" s="17" t="s">
        <v>28</v>
      </c>
      <c r="R4" s="20" t="s">
        <v>28</v>
      </c>
      <c r="S4" s="21" t="s">
        <v>28</v>
      </c>
      <c r="T4" s="17" t="s">
        <v>28</v>
      </c>
      <c r="U4" s="44" t="s">
        <v>28</v>
      </c>
      <c r="V4" s="19" t="s">
        <v>28</v>
      </c>
      <c r="W4" s="17" t="s">
        <v>28</v>
      </c>
      <c r="X4" s="20" t="s">
        <v>28</v>
      </c>
      <c r="Y4" s="21" t="s">
        <v>28</v>
      </c>
      <c r="Z4" s="17" t="s">
        <v>28</v>
      </c>
      <c r="AA4" s="44" t="s">
        <v>28</v>
      </c>
      <c r="AB4" s="19" t="s">
        <v>28</v>
      </c>
      <c r="AC4" s="17" t="s">
        <v>28</v>
      </c>
      <c r="AD4" s="20" t="s">
        <v>28</v>
      </c>
      <c r="AE4" s="21" t="s">
        <v>28</v>
      </c>
      <c r="AF4" s="17" t="s">
        <v>28</v>
      </c>
      <c r="AG4" s="44" t="s">
        <v>28</v>
      </c>
      <c r="AH4" s="19" t="s">
        <v>28</v>
      </c>
      <c r="AI4" s="17" t="s">
        <v>28</v>
      </c>
      <c r="AJ4" s="20" t="s">
        <v>28</v>
      </c>
      <c r="AK4" s="21" t="s">
        <v>28</v>
      </c>
      <c r="AL4" s="17" t="s">
        <v>28</v>
      </c>
      <c r="AM4" s="44" t="s">
        <v>28</v>
      </c>
      <c r="AN4" s="19" t="s">
        <v>28</v>
      </c>
      <c r="AO4" s="17" t="s">
        <v>28</v>
      </c>
      <c r="AP4" s="20" t="s">
        <v>28</v>
      </c>
      <c r="AQ4" s="21" t="s">
        <v>28</v>
      </c>
      <c r="AR4" s="17" t="s">
        <v>28</v>
      </c>
      <c r="AS4" s="44" t="s">
        <v>28</v>
      </c>
      <c r="AT4" s="19" t="s">
        <v>28</v>
      </c>
      <c r="AU4" s="17" t="s">
        <v>28</v>
      </c>
      <c r="AV4" s="20" t="s">
        <v>28</v>
      </c>
      <c r="AW4" s="19" t="s">
        <v>28</v>
      </c>
      <c r="AX4" s="17" t="s">
        <v>28</v>
      </c>
      <c r="AY4" s="20" t="s">
        <v>28</v>
      </c>
      <c r="AZ4" s="21" t="s">
        <v>28</v>
      </c>
      <c r="BA4" s="17" t="s">
        <v>28</v>
      </c>
      <c r="BB4" s="44" t="s">
        <v>28</v>
      </c>
    </row>
    <row r="5" s="1" customFormat="1" ht="22.5" customHeight="1" spans="1:54">
      <c r="A5" s="16" t="s">
        <v>29</v>
      </c>
      <c r="B5" s="17" t="s">
        <v>26</v>
      </c>
      <c r="C5" s="18" t="s">
        <v>30</v>
      </c>
      <c r="D5" s="22">
        <f t="shared" ref="D5:D12" si="0">G5+J5+M5+P5+S5+V5+Y5+AB5+AE5+AH5+AK5+AN5+AQ5+AT5+AW5+AZ5</f>
        <v>0</v>
      </c>
      <c r="E5" s="23">
        <v>48202</v>
      </c>
      <c r="F5" s="24">
        <f>(D5/E5-1)*100</f>
        <v>-100</v>
      </c>
      <c r="G5" s="25"/>
      <c r="H5" s="23">
        <v>1203</v>
      </c>
      <c r="I5" s="45">
        <f t="shared" ref="I5:I16" si="1">(G5/H5-1)*100</f>
        <v>-100</v>
      </c>
      <c r="J5" s="46"/>
      <c r="K5" s="26">
        <v>2884</v>
      </c>
      <c r="L5" s="24">
        <f t="shared" ref="L5:L16" si="2">(J5/K5-1)*100</f>
        <v>-100</v>
      </c>
      <c r="M5" s="48"/>
      <c r="N5" s="26">
        <v>149</v>
      </c>
      <c r="O5" s="45">
        <f t="shared" ref="O5:O16" si="3">(M5/N5-1)*100</f>
        <v>-100</v>
      </c>
      <c r="P5" s="50"/>
      <c r="Q5" s="26">
        <v>4799</v>
      </c>
      <c r="R5" s="24">
        <f t="shared" ref="R5:R16" si="4">(P5/Q5-1)*100</f>
        <v>-100</v>
      </c>
      <c r="S5" s="25"/>
      <c r="T5" s="26">
        <v>1641</v>
      </c>
      <c r="U5" s="45">
        <f t="shared" ref="U5:U16" si="5">(S5/T5-1)*100</f>
        <v>-100</v>
      </c>
      <c r="V5" s="50"/>
      <c r="W5" s="26">
        <v>2196</v>
      </c>
      <c r="X5" s="24">
        <f t="shared" ref="X5:X16" si="6">(V5/W5-1)*100</f>
        <v>-100</v>
      </c>
      <c r="Y5" s="25"/>
      <c r="Z5" s="26">
        <v>6970</v>
      </c>
      <c r="AA5" s="45">
        <f t="shared" ref="AA5:AA16" si="7">(Y5/Z5-1)*100</f>
        <v>-100</v>
      </c>
      <c r="AB5" s="50"/>
      <c r="AC5" s="26">
        <v>4562</v>
      </c>
      <c r="AD5" s="24">
        <f t="shared" ref="AD5:AD16" si="8">(AB5/AC5-1)*100</f>
        <v>-100</v>
      </c>
      <c r="AE5" s="25"/>
      <c r="AF5" s="26">
        <v>2646</v>
      </c>
      <c r="AG5" s="45">
        <f t="shared" ref="AG5:AG16" si="9">(AE5/AF5-1)*100</f>
        <v>-100</v>
      </c>
      <c r="AH5" s="50"/>
      <c r="AI5" s="26">
        <v>6025</v>
      </c>
      <c r="AJ5" s="24">
        <f t="shared" ref="AJ5:AJ16" si="10">(AH5/AI5-1)*100</f>
        <v>-100</v>
      </c>
      <c r="AK5" s="25"/>
      <c r="AL5" s="26">
        <v>5218</v>
      </c>
      <c r="AM5" s="45">
        <f t="shared" ref="AM5:AM16" si="11">(AK5/AL5-1)*100</f>
        <v>-100</v>
      </c>
      <c r="AN5" s="50"/>
      <c r="AO5" s="26">
        <v>5836</v>
      </c>
      <c r="AP5" s="24">
        <f t="shared" ref="AP5:AP16" si="12">(AN5/AO5-1)*100</f>
        <v>-100</v>
      </c>
      <c r="AQ5" s="25"/>
      <c r="AR5" s="26">
        <v>886</v>
      </c>
      <c r="AS5" s="45">
        <f t="shared" ref="AS5:AS16" si="13">(AQ5/AR5-1)*100</f>
        <v>-100</v>
      </c>
      <c r="AT5" s="50"/>
      <c r="AU5" s="26">
        <v>2577</v>
      </c>
      <c r="AV5" s="24">
        <f t="shared" ref="AV5:AV16" si="14">(AT5/AU5-1)*100</f>
        <v>-100</v>
      </c>
      <c r="AW5" s="50"/>
      <c r="AX5" s="26">
        <v>7</v>
      </c>
      <c r="AY5" s="24">
        <f t="shared" ref="AY5:AY16" si="15">(AW5/AX5-1)*100</f>
        <v>-100</v>
      </c>
      <c r="AZ5" s="25"/>
      <c r="BA5" s="26">
        <v>603</v>
      </c>
      <c r="BB5" s="45">
        <f t="shared" ref="BB5:BB16" si="16">(AZ5/BA5-1)*100</f>
        <v>-100</v>
      </c>
    </row>
    <row r="6" s="1" customFormat="1" ht="22.5" customHeight="1" spans="1:54">
      <c r="A6" s="16" t="s">
        <v>31</v>
      </c>
      <c r="B6" s="17" t="s">
        <v>26</v>
      </c>
      <c r="C6" s="18" t="s">
        <v>32</v>
      </c>
      <c r="D6" s="22">
        <f t="shared" si="0"/>
        <v>0</v>
      </c>
      <c r="E6" s="23">
        <v>4551</v>
      </c>
      <c r="F6" s="24">
        <f t="shared" ref="F6:F16" si="17">(D6/E6-1)*100</f>
        <v>-100</v>
      </c>
      <c r="G6" s="25"/>
      <c r="H6" s="26">
        <v>449</v>
      </c>
      <c r="I6" s="45">
        <f t="shared" si="1"/>
        <v>-100</v>
      </c>
      <c r="J6" s="22"/>
      <c r="K6" s="23">
        <v>444</v>
      </c>
      <c r="L6" s="24">
        <f t="shared" si="2"/>
        <v>-100</v>
      </c>
      <c r="M6" s="48"/>
      <c r="N6" s="26">
        <v>0</v>
      </c>
      <c r="O6" s="45" t="e">
        <f t="shared" si="3"/>
        <v>#DIV/0!</v>
      </c>
      <c r="P6" s="50"/>
      <c r="Q6" s="26">
        <v>228</v>
      </c>
      <c r="R6" s="24">
        <f t="shared" si="4"/>
        <v>-100</v>
      </c>
      <c r="S6" s="25"/>
      <c r="T6" s="26">
        <v>278</v>
      </c>
      <c r="U6" s="45">
        <f t="shared" si="5"/>
        <v>-100</v>
      </c>
      <c r="V6" s="50"/>
      <c r="W6" s="26">
        <v>370</v>
      </c>
      <c r="X6" s="24">
        <f t="shared" si="6"/>
        <v>-100</v>
      </c>
      <c r="Y6" s="25"/>
      <c r="Z6" s="26"/>
      <c r="AA6" s="45" t="e">
        <f t="shared" si="7"/>
        <v>#DIV/0!</v>
      </c>
      <c r="AB6" s="50"/>
      <c r="AC6" s="26">
        <v>120</v>
      </c>
      <c r="AD6" s="24">
        <f t="shared" si="8"/>
        <v>-100</v>
      </c>
      <c r="AE6" s="25"/>
      <c r="AF6" s="26"/>
      <c r="AG6" s="45" t="e">
        <f t="shared" si="9"/>
        <v>#DIV/0!</v>
      </c>
      <c r="AH6" s="50"/>
      <c r="AI6" s="26">
        <v>781</v>
      </c>
      <c r="AJ6" s="24">
        <f t="shared" si="10"/>
        <v>-100</v>
      </c>
      <c r="AK6" s="25"/>
      <c r="AL6" s="26">
        <v>160</v>
      </c>
      <c r="AM6" s="45">
        <f t="shared" si="11"/>
        <v>-100</v>
      </c>
      <c r="AN6" s="50"/>
      <c r="AO6" s="26">
        <v>1500</v>
      </c>
      <c r="AP6" s="24">
        <f t="shared" si="12"/>
        <v>-100</v>
      </c>
      <c r="AQ6" s="25"/>
      <c r="AR6" s="26">
        <v>28</v>
      </c>
      <c r="AS6" s="45">
        <f t="shared" si="13"/>
        <v>-100</v>
      </c>
      <c r="AT6" s="50"/>
      <c r="AU6" s="26">
        <v>168</v>
      </c>
      <c r="AV6" s="24">
        <f t="shared" si="14"/>
        <v>-100</v>
      </c>
      <c r="AW6" s="50"/>
      <c r="AX6" s="26">
        <v>7</v>
      </c>
      <c r="AY6" s="24">
        <f t="shared" si="15"/>
        <v>-100</v>
      </c>
      <c r="AZ6" s="25"/>
      <c r="BA6" s="26">
        <v>18</v>
      </c>
      <c r="BB6" s="45">
        <f t="shared" si="16"/>
        <v>-100</v>
      </c>
    </row>
    <row r="7" s="1" customFormat="1" ht="22.5" customHeight="1" spans="1:54">
      <c r="A7" s="16" t="s">
        <v>33</v>
      </c>
      <c r="B7" s="17" t="s">
        <v>26</v>
      </c>
      <c r="C7" s="18" t="s">
        <v>34</v>
      </c>
      <c r="D7" s="22">
        <f t="shared" si="0"/>
        <v>39742.1</v>
      </c>
      <c r="E7" s="23">
        <v>38332</v>
      </c>
      <c r="F7" s="24">
        <f t="shared" si="17"/>
        <v>3.67864969216323</v>
      </c>
      <c r="G7" s="27">
        <v>692</v>
      </c>
      <c r="H7" s="26">
        <v>674</v>
      </c>
      <c r="I7" s="45">
        <f t="shared" si="1"/>
        <v>2.67062314540059</v>
      </c>
      <c r="J7" s="46">
        <v>2069</v>
      </c>
      <c r="K7" s="26">
        <v>2057</v>
      </c>
      <c r="L7" s="24">
        <f t="shared" si="2"/>
        <v>0.583373845405921</v>
      </c>
      <c r="M7" s="48">
        <v>140.37</v>
      </c>
      <c r="N7" s="26">
        <v>137</v>
      </c>
      <c r="O7" s="45">
        <f t="shared" si="3"/>
        <v>2.45985401459854</v>
      </c>
      <c r="P7" s="46">
        <v>4283</v>
      </c>
      <c r="Q7" s="26">
        <v>4074</v>
      </c>
      <c r="R7" s="24">
        <f t="shared" si="4"/>
        <v>5.13009327442318</v>
      </c>
      <c r="S7" s="27">
        <v>1112</v>
      </c>
      <c r="T7" s="26">
        <v>1081</v>
      </c>
      <c r="U7" s="45">
        <f t="shared" si="5"/>
        <v>2.86771507863091</v>
      </c>
      <c r="V7" s="46">
        <v>1658</v>
      </c>
      <c r="W7" s="26">
        <v>1654</v>
      </c>
      <c r="X7" s="24">
        <f t="shared" si="6"/>
        <v>0.241837968561054</v>
      </c>
      <c r="Y7" s="27">
        <v>5748</v>
      </c>
      <c r="Z7" s="26">
        <v>5690</v>
      </c>
      <c r="AA7" s="45">
        <f t="shared" si="7"/>
        <v>1.01933216168717</v>
      </c>
      <c r="AB7" s="46">
        <v>3895.43</v>
      </c>
      <c r="AC7" s="26">
        <v>3902</v>
      </c>
      <c r="AD7" s="24">
        <f t="shared" si="8"/>
        <v>-0.168375192209125</v>
      </c>
      <c r="AE7" s="27">
        <v>2351</v>
      </c>
      <c r="AF7" s="26">
        <v>2368</v>
      </c>
      <c r="AG7" s="45">
        <f t="shared" si="9"/>
        <v>-0.717905405405406</v>
      </c>
      <c r="AH7" s="46">
        <v>5220</v>
      </c>
      <c r="AI7" s="26">
        <v>4897</v>
      </c>
      <c r="AJ7" s="24">
        <f t="shared" si="10"/>
        <v>6.59587502552583</v>
      </c>
      <c r="AK7" s="27">
        <v>4936</v>
      </c>
      <c r="AL7" s="26">
        <v>4658</v>
      </c>
      <c r="AM7" s="45">
        <f t="shared" si="11"/>
        <v>5.96822670674109</v>
      </c>
      <c r="AN7" s="46">
        <v>4065</v>
      </c>
      <c r="AO7" s="26">
        <v>3793</v>
      </c>
      <c r="AP7" s="24">
        <f t="shared" si="12"/>
        <v>7.17110466649091</v>
      </c>
      <c r="AQ7" s="27">
        <v>875</v>
      </c>
      <c r="AR7" s="26">
        <v>840</v>
      </c>
      <c r="AS7" s="45">
        <f t="shared" si="13"/>
        <v>4.16666666666667</v>
      </c>
      <c r="AT7" s="46">
        <v>2208</v>
      </c>
      <c r="AU7" s="26">
        <v>2017</v>
      </c>
      <c r="AV7" s="24">
        <f t="shared" si="14"/>
        <v>9.46950917203768</v>
      </c>
      <c r="AW7" s="46"/>
      <c r="AX7" s="26"/>
      <c r="AY7" s="24" t="e">
        <f t="shared" si="15"/>
        <v>#DIV/0!</v>
      </c>
      <c r="AZ7" s="27">
        <v>489.3</v>
      </c>
      <c r="BA7" s="26">
        <v>490</v>
      </c>
      <c r="BB7" s="45">
        <f t="shared" si="16"/>
        <v>-0.142857142857145</v>
      </c>
    </row>
    <row r="8" s="1" customFormat="1" ht="22.5" customHeight="1" spans="1:54">
      <c r="A8" s="16" t="s">
        <v>35</v>
      </c>
      <c r="B8" s="17" t="s">
        <v>26</v>
      </c>
      <c r="C8" s="18" t="s">
        <v>36</v>
      </c>
      <c r="D8" s="22">
        <f t="shared" si="0"/>
        <v>39742.1</v>
      </c>
      <c r="E8" s="23">
        <v>38332</v>
      </c>
      <c r="F8" s="24">
        <f t="shared" si="17"/>
        <v>3.67864969216323</v>
      </c>
      <c r="G8" s="27">
        <v>692</v>
      </c>
      <c r="H8" s="26">
        <v>674</v>
      </c>
      <c r="I8" s="45">
        <f t="shared" si="1"/>
        <v>2.67062314540059</v>
      </c>
      <c r="J8" s="46">
        <v>2069</v>
      </c>
      <c r="K8" s="26">
        <v>2057</v>
      </c>
      <c r="L8" s="24">
        <f t="shared" si="2"/>
        <v>0.583373845405921</v>
      </c>
      <c r="M8" s="48">
        <v>140.37</v>
      </c>
      <c r="N8" s="26">
        <v>137</v>
      </c>
      <c r="O8" s="45">
        <f t="shared" si="3"/>
        <v>2.45985401459854</v>
      </c>
      <c r="P8" s="46">
        <v>4283</v>
      </c>
      <c r="Q8" s="26">
        <v>4074</v>
      </c>
      <c r="R8" s="24">
        <f t="shared" si="4"/>
        <v>5.13009327442318</v>
      </c>
      <c r="S8" s="27">
        <v>1112</v>
      </c>
      <c r="T8" s="26">
        <v>1081</v>
      </c>
      <c r="U8" s="45">
        <f t="shared" si="5"/>
        <v>2.86771507863091</v>
      </c>
      <c r="V8" s="46">
        <v>1658</v>
      </c>
      <c r="W8" s="26">
        <v>1654</v>
      </c>
      <c r="X8" s="24">
        <f t="shared" si="6"/>
        <v>0.241837968561054</v>
      </c>
      <c r="Y8" s="27">
        <v>5748</v>
      </c>
      <c r="Z8" s="26">
        <v>5690</v>
      </c>
      <c r="AA8" s="45">
        <f t="shared" si="7"/>
        <v>1.01933216168717</v>
      </c>
      <c r="AB8" s="46">
        <v>3895.43</v>
      </c>
      <c r="AC8" s="26">
        <v>3902</v>
      </c>
      <c r="AD8" s="24">
        <f t="shared" si="8"/>
        <v>-0.168375192209125</v>
      </c>
      <c r="AE8" s="27">
        <v>2351</v>
      </c>
      <c r="AF8" s="26">
        <v>2368</v>
      </c>
      <c r="AG8" s="45">
        <f t="shared" si="9"/>
        <v>-0.717905405405406</v>
      </c>
      <c r="AH8" s="46">
        <v>5220</v>
      </c>
      <c r="AI8" s="26">
        <v>4897</v>
      </c>
      <c r="AJ8" s="24">
        <f t="shared" si="10"/>
        <v>6.59587502552583</v>
      </c>
      <c r="AK8" s="27">
        <v>4936</v>
      </c>
      <c r="AL8" s="26">
        <v>4658</v>
      </c>
      <c r="AM8" s="45">
        <f t="shared" si="11"/>
        <v>5.96822670674109</v>
      </c>
      <c r="AN8" s="46">
        <v>4065</v>
      </c>
      <c r="AO8" s="26">
        <v>3793</v>
      </c>
      <c r="AP8" s="24">
        <f t="shared" si="12"/>
        <v>7.17110466649091</v>
      </c>
      <c r="AQ8" s="27">
        <v>875</v>
      </c>
      <c r="AR8" s="26">
        <v>840</v>
      </c>
      <c r="AS8" s="45">
        <f t="shared" si="13"/>
        <v>4.16666666666667</v>
      </c>
      <c r="AT8" s="46">
        <v>2208</v>
      </c>
      <c r="AU8" s="26">
        <v>2017</v>
      </c>
      <c r="AV8" s="24">
        <f t="shared" si="14"/>
        <v>9.46950917203768</v>
      </c>
      <c r="AW8" s="46"/>
      <c r="AX8" s="26"/>
      <c r="AY8" s="24" t="e">
        <f t="shared" si="15"/>
        <v>#DIV/0!</v>
      </c>
      <c r="AZ8" s="27">
        <v>489.3</v>
      </c>
      <c r="BA8" s="26">
        <v>490</v>
      </c>
      <c r="BB8" s="45">
        <f t="shared" si="16"/>
        <v>-0.142857142857145</v>
      </c>
    </row>
    <row r="9" s="1" customFormat="1" ht="22.5" customHeight="1" spans="1:54">
      <c r="A9" s="16" t="s">
        <v>37</v>
      </c>
      <c r="B9" s="17" t="s">
        <v>26</v>
      </c>
      <c r="C9" s="18" t="s">
        <v>38</v>
      </c>
      <c r="D9" s="22">
        <f t="shared" si="0"/>
        <v>1860.27</v>
      </c>
      <c r="E9" s="28">
        <v>1952</v>
      </c>
      <c r="F9" s="24">
        <f t="shared" si="17"/>
        <v>-4.69928278688525</v>
      </c>
      <c r="G9" s="27"/>
      <c r="H9" s="26"/>
      <c r="I9" s="45" t="e">
        <f t="shared" si="1"/>
        <v>#DIV/0!</v>
      </c>
      <c r="J9" s="50">
        <v>61</v>
      </c>
      <c r="K9" s="23">
        <v>65</v>
      </c>
      <c r="L9" s="24">
        <f t="shared" si="2"/>
        <v>-6.15384615384615</v>
      </c>
      <c r="M9" s="48"/>
      <c r="N9" s="26"/>
      <c r="O9" s="45" t="e">
        <f t="shared" si="3"/>
        <v>#DIV/0!</v>
      </c>
      <c r="P9" s="50"/>
      <c r="Q9" s="26"/>
      <c r="R9" s="24" t="e">
        <f t="shared" si="4"/>
        <v>#DIV/0!</v>
      </c>
      <c r="S9" s="25">
        <v>11</v>
      </c>
      <c r="T9" s="26">
        <v>12.1</v>
      </c>
      <c r="U9" s="45">
        <f t="shared" si="5"/>
        <v>-9.09090909090908</v>
      </c>
      <c r="V9" s="50"/>
      <c r="W9" s="26"/>
      <c r="X9" s="24" t="e">
        <f t="shared" si="6"/>
        <v>#DIV/0!</v>
      </c>
      <c r="Y9" s="25">
        <v>37</v>
      </c>
      <c r="Z9" s="26">
        <v>39.2</v>
      </c>
      <c r="AA9" s="45">
        <f t="shared" si="7"/>
        <v>-5.6122448979592</v>
      </c>
      <c r="AB9" s="50">
        <v>564</v>
      </c>
      <c r="AC9" s="26">
        <v>593.64</v>
      </c>
      <c r="AD9" s="24">
        <f t="shared" si="8"/>
        <v>-4.99292500505356</v>
      </c>
      <c r="AE9" s="25">
        <v>632</v>
      </c>
      <c r="AF9" s="26">
        <v>643.7</v>
      </c>
      <c r="AG9" s="45">
        <f t="shared" si="9"/>
        <v>-1.81761690228368</v>
      </c>
      <c r="AH9" s="50">
        <v>47.07</v>
      </c>
      <c r="AI9" s="26">
        <v>69</v>
      </c>
      <c r="AJ9" s="24">
        <f t="shared" si="10"/>
        <v>-31.7826086956522</v>
      </c>
      <c r="AK9" s="25">
        <v>97</v>
      </c>
      <c r="AL9" s="26">
        <v>100</v>
      </c>
      <c r="AM9" s="45">
        <f t="shared" si="11"/>
        <v>-3</v>
      </c>
      <c r="AN9" s="50"/>
      <c r="AO9" s="26"/>
      <c r="AP9" s="24" t="e">
        <f t="shared" si="12"/>
        <v>#DIV/0!</v>
      </c>
      <c r="AQ9" s="25">
        <v>193</v>
      </c>
      <c r="AR9" s="26">
        <v>203</v>
      </c>
      <c r="AS9" s="45">
        <f t="shared" si="13"/>
        <v>-4.92610837438424</v>
      </c>
      <c r="AT9" s="50">
        <v>190</v>
      </c>
      <c r="AU9" s="26">
        <v>197</v>
      </c>
      <c r="AV9" s="24">
        <f t="shared" si="14"/>
        <v>-3.55329949238579</v>
      </c>
      <c r="AW9" s="50"/>
      <c r="AX9" s="26"/>
      <c r="AY9" s="24" t="e">
        <f t="shared" si="15"/>
        <v>#DIV/0!</v>
      </c>
      <c r="AZ9" s="25">
        <v>28.2</v>
      </c>
      <c r="BA9" s="26">
        <v>29</v>
      </c>
      <c r="BB9" s="45">
        <f t="shared" si="16"/>
        <v>-2.75862068965518</v>
      </c>
    </row>
    <row r="10" s="1" customFormat="1" ht="22.5" customHeight="1" spans="1:54">
      <c r="A10" s="16" t="s">
        <v>39</v>
      </c>
      <c r="B10" s="17" t="s">
        <v>26</v>
      </c>
      <c r="C10" s="18" t="s">
        <v>40</v>
      </c>
      <c r="D10" s="22">
        <f t="shared" si="0"/>
        <v>0</v>
      </c>
      <c r="E10" s="28">
        <v>185</v>
      </c>
      <c r="F10" s="24">
        <f t="shared" si="17"/>
        <v>-100</v>
      </c>
      <c r="G10" s="25"/>
      <c r="H10" s="26">
        <v>83.2</v>
      </c>
      <c r="I10" s="45">
        <f t="shared" si="1"/>
        <v>-100</v>
      </c>
      <c r="J10" s="46"/>
      <c r="K10" s="23">
        <v>7</v>
      </c>
      <c r="L10" s="24">
        <f t="shared" si="2"/>
        <v>-100</v>
      </c>
      <c r="M10" s="48"/>
      <c r="N10" s="26"/>
      <c r="O10" s="45" t="e">
        <f t="shared" si="3"/>
        <v>#DIV/0!</v>
      </c>
      <c r="P10" s="50"/>
      <c r="Q10" s="26">
        <v>13.5</v>
      </c>
      <c r="R10" s="24">
        <f t="shared" si="4"/>
        <v>-100</v>
      </c>
      <c r="S10" s="25"/>
      <c r="T10" s="26"/>
      <c r="U10" s="45" t="e">
        <f t="shared" si="5"/>
        <v>#DIV/0!</v>
      </c>
      <c r="V10" s="50"/>
      <c r="W10" s="26"/>
      <c r="X10" s="24" t="e">
        <f t="shared" si="6"/>
        <v>#DIV/0!</v>
      </c>
      <c r="Y10" s="25"/>
      <c r="Z10" s="26">
        <v>41</v>
      </c>
      <c r="AA10" s="45">
        <f t="shared" si="7"/>
        <v>-100</v>
      </c>
      <c r="AB10" s="50"/>
      <c r="AC10" s="26">
        <v>3</v>
      </c>
      <c r="AD10" s="24">
        <f t="shared" si="8"/>
        <v>-100</v>
      </c>
      <c r="AE10" s="25"/>
      <c r="AF10" s="26"/>
      <c r="AG10" s="45" t="e">
        <f t="shared" si="9"/>
        <v>#DIV/0!</v>
      </c>
      <c r="AH10" s="50"/>
      <c r="AI10" s="26"/>
      <c r="AJ10" s="24" t="e">
        <f t="shared" si="10"/>
        <v>#DIV/0!</v>
      </c>
      <c r="AK10" s="25"/>
      <c r="AL10" s="26">
        <v>5.8</v>
      </c>
      <c r="AM10" s="45">
        <f t="shared" si="11"/>
        <v>-100</v>
      </c>
      <c r="AN10" s="50"/>
      <c r="AO10" s="26">
        <v>16</v>
      </c>
      <c r="AP10" s="24">
        <f t="shared" si="12"/>
        <v>-100</v>
      </c>
      <c r="AQ10" s="25"/>
      <c r="AR10" s="26"/>
      <c r="AS10" s="45" t="e">
        <f t="shared" si="13"/>
        <v>#DIV/0!</v>
      </c>
      <c r="AT10" s="50"/>
      <c r="AU10" s="26">
        <v>15.5</v>
      </c>
      <c r="AV10" s="24">
        <f t="shared" si="14"/>
        <v>-100</v>
      </c>
      <c r="AW10" s="50"/>
      <c r="AX10" s="26"/>
      <c r="AY10" s="24" t="e">
        <f t="shared" si="15"/>
        <v>#DIV/0!</v>
      </c>
      <c r="AZ10" s="25"/>
      <c r="BA10" s="26"/>
      <c r="BB10" s="45" t="e">
        <f t="shared" si="16"/>
        <v>#DIV/0!</v>
      </c>
    </row>
    <row r="11" s="1" customFormat="1" ht="22.5" customHeight="1" spans="1:54">
      <c r="A11" s="16" t="s">
        <v>41</v>
      </c>
      <c r="B11" s="17" t="s">
        <v>26</v>
      </c>
      <c r="C11" s="18" t="s">
        <v>42</v>
      </c>
      <c r="D11" s="22">
        <f t="shared" si="0"/>
        <v>0</v>
      </c>
      <c r="E11" s="28">
        <v>20430</v>
      </c>
      <c r="F11" s="24">
        <f t="shared" si="17"/>
        <v>-100</v>
      </c>
      <c r="G11" s="25"/>
      <c r="H11" s="26">
        <v>308.1</v>
      </c>
      <c r="I11" s="45">
        <f t="shared" si="1"/>
        <v>-100</v>
      </c>
      <c r="J11" s="46"/>
      <c r="K11" s="23">
        <v>815</v>
      </c>
      <c r="L11" s="24">
        <f t="shared" si="2"/>
        <v>-100</v>
      </c>
      <c r="M11" s="48"/>
      <c r="N11" s="26"/>
      <c r="O11" s="45" t="e">
        <f t="shared" si="3"/>
        <v>#DIV/0!</v>
      </c>
      <c r="P11" s="50"/>
      <c r="Q11" s="26">
        <v>9007</v>
      </c>
      <c r="R11" s="24">
        <f t="shared" si="4"/>
        <v>-100</v>
      </c>
      <c r="S11" s="25"/>
      <c r="T11" s="26">
        <v>717</v>
      </c>
      <c r="U11" s="45">
        <f t="shared" si="5"/>
        <v>-100</v>
      </c>
      <c r="V11" s="50"/>
      <c r="W11" s="26">
        <v>3588</v>
      </c>
      <c r="X11" s="24">
        <f t="shared" si="6"/>
        <v>-100</v>
      </c>
      <c r="Y11" s="25"/>
      <c r="Z11" s="26">
        <v>1280</v>
      </c>
      <c r="AA11" s="45">
        <f t="shared" si="7"/>
        <v>-100</v>
      </c>
      <c r="AB11" s="50"/>
      <c r="AC11" s="26">
        <v>1659</v>
      </c>
      <c r="AD11" s="24">
        <f t="shared" si="8"/>
        <v>-100</v>
      </c>
      <c r="AE11" s="25"/>
      <c r="AF11" s="26"/>
      <c r="AG11" s="45" t="e">
        <f t="shared" si="9"/>
        <v>#DIV/0!</v>
      </c>
      <c r="AH11" s="50"/>
      <c r="AI11" s="26">
        <v>680</v>
      </c>
      <c r="AJ11" s="24">
        <f t="shared" si="10"/>
        <v>-100</v>
      </c>
      <c r="AK11" s="25"/>
      <c r="AL11" s="26"/>
      <c r="AM11" s="45" t="e">
        <f t="shared" si="11"/>
        <v>#DIV/0!</v>
      </c>
      <c r="AN11" s="50"/>
      <c r="AO11" s="26"/>
      <c r="AP11" s="24" t="e">
        <f t="shared" si="12"/>
        <v>#DIV/0!</v>
      </c>
      <c r="AQ11" s="25"/>
      <c r="AR11" s="26"/>
      <c r="AS11" s="45" t="e">
        <f t="shared" si="13"/>
        <v>#DIV/0!</v>
      </c>
      <c r="AT11" s="50"/>
      <c r="AU11" s="26">
        <v>2376</v>
      </c>
      <c r="AV11" s="24">
        <f t="shared" si="14"/>
        <v>-100</v>
      </c>
      <c r="AW11" s="50"/>
      <c r="AX11" s="26"/>
      <c r="AY11" s="24" t="e">
        <f t="shared" si="15"/>
        <v>#DIV/0!</v>
      </c>
      <c r="AZ11" s="25"/>
      <c r="BA11" s="26"/>
      <c r="BB11" s="45" t="e">
        <f t="shared" si="16"/>
        <v>#DIV/0!</v>
      </c>
    </row>
    <row r="12" s="1" customFormat="1" ht="22.5" customHeight="1" spans="1:54">
      <c r="A12" s="16" t="s">
        <v>43</v>
      </c>
      <c r="B12" s="17" t="s">
        <v>26</v>
      </c>
      <c r="C12" s="18" t="s">
        <v>44</v>
      </c>
      <c r="D12" s="22">
        <f t="shared" si="0"/>
        <v>0</v>
      </c>
      <c r="E12" s="28">
        <v>20430</v>
      </c>
      <c r="F12" s="24">
        <f t="shared" si="17"/>
        <v>-100</v>
      </c>
      <c r="G12" s="25"/>
      <c r="H12" s="26">
        <v>308.1</v>
      </c>
      <c r="I12" s="45">
        <f t="shared" si="1"/>
        <v>-100</v>
      </c>
      <c r="J12" s="46"/>
      <c r="K12" s="23">
        <v>815</v>
      </c>
      <c r="L12" s="24">
        <f t="shared" si="2"/>
        <v>-100</v>
      </c>
      <c r="M12" s="48"/>
      <c r="N12" s="26"/>
      <c r="O12" s="45" t="e">
        <f t="shared" si="3"/>
        <v>#DIV/0!</v>
      </c>
      <c r="P12" s="50"/>
      <c r="Q12" s="26">
        <v>9007</v>
      </c>
      <c r="R12" s="24">
        <f t="shared" si="4"/>
        <v>-100</v>
      </c>
      <c r="S12" s="25"/>
      <c r="T12" s="26">
        <v>717</v>
      </c>
      <c r="U12" s="45">
        <f t="shared" si="5"/>
        <v>-100</v>
      </c>
      <c r="V12" s="50"/>
      <c r="W12" s="26">
        <v>3588</v>
      </c>
      <c r="X12" s="24">
        <f t="shared" si="6"/>
        <v>-100</v>
      </c>
      <c r="Y12" s="25"/>
      <c r="Z12" s="26">
        <v>1280</v>
      </c>
      <c r="AA12" s="45">
        <f t="shared" si="7"/>
        <v>-100</v>
      </c>
      <c r="AB12" s="50"/>
      <c r="AC12" s="26">
        <v>1659</v>
      </c>
      <c r="AD12" s="24">
        <f t="shared" si="8"/>
        <v>-100</v>
      </c>
      <c r="AE12" s="25"/>
      <c r="AF12" s="26"/>
      <c r="AG12" s="45" t="e">
        <f t="shared" si="9"/>
        <v>#DIV/0!</v>
      </c>
      <c r="AH12" s="50"/>
      <c r="AI12" s="26">
        <v>680</v>
      </c>
      <c r="AJ12" s="24">
        <f t="shared" si="10"/>
        <v>-100</v>
      </c>
      <c r="AK12" s="25"/>
      <c r="AL12" s="26"/>
      <c r="AM12" s="45" t="e">
        <f t="shared" si="11"/>
        <v>#DIV/0!</v>
      </c>
      <c r="AN12" s="50"/>
      <c r="AO12" s="26"/>
      <c r="AP12" s="24" t="e">
        <f t="shared" si="12"/>
        <v>#DIV/0!</v>
      </c>
      <c r="AQ12" s="25"/>
      <c r="AR12" s="26"/>
      <c r="AS12" s="45" t="e">
        <f t="shared" si="13"/>
        <v>#DIV/0!</v>
      </c>
      <c r="AT12" s="50"/>
      <c r="AU12" s="26">
        <v>2376</v>
      </c>
      <c r="AV12" s="24">
        <f t="shared" si="14"/>
        <v>-100</v>
      </c>
      <c r="AW12" s="50"/>
      <c r="AX12" s="26"/>
      <c r="AY12" s="24" t="e">
        <f t="shared" si="15"/>
        <v>#DIV/0!</v>
      </c>
      <c r="AZ12" s="25"/>
      <c r="BA12" s="26"/>
      <c r="BB12" s="45" t="e">
        <f t="shared" si="16"/>
        <v>#DIV/0!</v>
      </c>
    </row>
    <row r="13" s="1" customFormat="1" ht="22.5" customHeight="1" spans="1:54">
      <c r="A13" s="16" t="s">
        <v>45</v>
      </c>
      <c r="B13" s="17" t="s">
        <v>26</v>
      </c>
      <c r="C13" s="18" t="s">
        <v>46</v>
      </c>
      <c r="D13" s="22"/>
      <c r="E13" s="28"/>
      <c r="F13" s="24" t="e">
        <f t="shared" si="17"/>
        <v>#DIV/0!</v>
      </c>
      <c r="G13" s="27"/>
      <c r="H13" s="26"/>
      <c r="I13" s="45" t="e">
        <f t="shared" si="1"/>
        <v>#DIV/0!</v>
      </c>
      <c r="J13" s="46"/>
      <c r="K13" s="23"/>
      <c r="L13" s="24" t="e">
        <f t="shared" si="2"/>
        <v>#DIV/0!</v>
      </c>
      <c r="M13" s="48"/>
      <c r="N13" s="26"/>
      <c r="O13" s="45" t="e">
        <f t="shared" si="3"/>
        <v>#DIV/0!</v>
      </c>
      <c r="P13" s="50"/>
      <c r="Q13" s="26"/>
      <c r="R13" s="24" t="e">
        <f t="shared" si="4"/>
        <v>#DIV/0!</v>
      </c>
      <c r="S13" s="25"/>
      <c r="T13" s="26"/>
      <c r="U13" s="45" t="e">
        <f t="shared" si="5"/>
        <v>#DIV/0!</v>
      </c>
      <c r="V13" s="50"/>
      <c r="W13" s="26"/>
      <c r="X13" s="24" t="e">
        <f t="shared" si="6"/>
        <v>#DIV/0!</v>
      </c>
      <c r="Y13" s="25"/>
      <c r="Z13" s="26"/>
      <c r="AA13" s="45" t="e">
        <f t="shared" si="7"/>
        <v>#DIV/0!</v>
      </c>
      <c r="AB13" s="50"/>
      <c r="AC13" s="26"/>
      <c r="AD13" s="24" t="e">
        <f t="shared" si="8"/>
        <v>#DIV/0!</v>
      </c>
      <c r="AE13" s="25"/>
      <c r="AF13" s="26"/>
      <c r="AG13" s="45" t="e">
        <f t="shared" si="9"/>
        <v>#DIV/0!</v>
      </c>
      <c r="AH13" s="50"/>
      <c r="AI13" s="26"/>
      <c r="AJ13" s="24" t="e">
        <f t="shared" si="10"/>
        <v>#DIV/0!</v>
      </c>
      <c r="AK13" s="25"/>
      <c r="AL13" s="26"/>
      <c r="AM13" s="45" t="e">
        <f t="shared" si="11"/>
        <v>#DIV/0!</v>
      </c>
      <c r="AN13" s="50"/>
      <c r="AO13" s="26"/>
      <c r="AP13" s="24" t="e">
        <f t="shared" si="12"/>
        <v>#DIV/0!</v>
      </c>
      <c r="AQ13" s="25"/>
      <c r="AR13" s="26"/>
      <c r="AS13" s="45" t="e">
        <f t="shared" si="13"/>
        <v>#DIV/0!</v>
      </c>
      <c r="AT13" s="50"/>
      <c r="AU13" s="26">
        <v>0</v>
      </c>
      <c r="AV13" s="24" t="e">
        <f t="shared" si="14"/>
        <v>#DIV/0!</v>
      </c>
      <c r="AW13" s="50"/>
      <c r="AX13" s="26"/>
      <c r="AY13" s="24" t="e">
        <f t="shared" si="15"/>
        <v>#DIV/0!</v>
      </c>
      <c r="AZ13" s="25"/>
      <c r="BA13" s="26"/>
      <c r="BB13" s="45" t="e">
        <f t="shared" si="16"/>
        <v>#DIV/0!</v>
      </c>
    </row>
    <row r="14" s="1" customFormat="1" ht="22.5" customHeight="1" spans="1:54">
      <c r="A14" s="16" t="s">
        <v>47</v>
      </c>
      <c r="B14" s="17" t="s">
        <v>26</v>
      </c>
      <c r="C14" s="18" t="s">
        <v>48</v>
      </c>
      <c r="D14" s="22" t="s">
        <v>28</v>
      </c>
      <c r="E14" s="28" t="s">
        <v>28</v>
      </c>
      <c r="F14" s="24" t="s">
        <v>28</v>
      </c>
      <c r="G14" s="29" t="s">
        <v>28</v>
      </c>
      <c r="H14" s="28" t="s">
        <v>28</v>
      </c>
      <c r="I14" s="45" t="s">
        <v>28</v>
      </c>
      <c r="J14" s="22" t="s">
        <v>28</v>
      </c>
      <c r="K14" s="28" t="s">
        <v>28</v>
      </c>
      <c r="L14" s="24" t="s">
        <v>28</v>
      </c>
      <c r="M14" s="29" t="s">
        <v>28</v>
      </c>
      <c r="N14" s="28" t="s">
        <v>28</v>
      </c>
      <c r="O14" s="45" t="s">
        <v>28</v>
      </c>
      <c r="P14" s="22" t="s">
        <v>28</v>
      </c>
      <c r="Q14" s="28" t="s">
        <v>28</v>
      </c>
      <c r="R14" s="24" t="s">
        <v>28</v>
      </c>
      <c r="S14" s="29" t="s">
        <v>28</v>
      </c>
      <c r="T14" s="28" t="s">
        <v>28</v>
      </c>
      <c r="U14" s="45" t="s">
        <v>28</v>
      </c>
      <c r="V14" s="22" t="s">
        <v>28</v>
      </c>
      <c r="W14" s="28" t="s">
        <v>28</v>
      </c>
      <c r="X14" s="24" t="s">
        <v>28</v>
      </c>
      <c r="Y14" s="29" t="s">
        <v>28</v>
      </c>
      <c r="Z14" s="28" t="s">
        <v>28</v>
      </c>
      <c r="AA14" s="45" t="s">
        <v>28</v>
      </c>
      <c r="AB14" s="22" t="s">
        <v>28</v>
      </c>
      <c r="AC14" s="28" t="s">
        <v>28</v>
      </c>
      <c r="AD14" s="24" t="s">
        <v>28</v>
      </c>
      <c r="AE14" s="29" t="s">
        <v>28</v>
      </c>
      <c r="AF14" s="28" t="s">
        <v>28</v>
      </c>
      <c r="AG14" s="45" t="s">
        <v>28</v>
      </c>
      <c r="AH14" s="22" t="s">
        <v>28</v>
      </c>
      <c r="AI14" s="28" t="s">
        <v>28</v>
      </c>
      <c r="AJ14" s="24" t="s">
        <v>28</v>
      </c>
      <c r="AK14" s="29" t="s">
        <v>28</v>
      </c>
      <c r="AL14" s="28" t="s">
        <v>28</v>
      </c>
      <c r="AM14" s="45" t="s">
        <v>28</v>
      </c>
      <c r="AN14" s="22" t="s">
        <v>28</v>
      </c>
      <c r="AO14" s="28" t="s">
        <v>28</v>
      </c>
      <c r="AP14" s="24" t="s">
        <v>28</v>
      </c>
      <c r="AQ14" s="29" t="s">
        <v>28</v>
      </c>
      <c r="AR14" s="28" t="s">
        <v>28</v>
      </c>
      <c r="AS14" s="45" t="s">
        <v>28</v>
      </c>
      <c r="AT14" s="22" t="s">
        <v>28</v>
      </c>
      <c r="AU14" s="28" t="s">
        <v>28</v>
      </c>
      <c r="AV14" s="24" t="s">
        <v>28</v>
      </c>
      <c r="AW14" s="22" t="s">
        <v>28</v>
      </c>
      <c r="AX14" s="28" t="s">
        <v>28</v>
      </c>
      <c r="AY14" s="24" t="s">
        <v>28</v>
      </c>
      <c r="AZ14" s="29" t="s">
        <v>28</v>
      </c>
      <c r="BA14" s="28" t="s">
        <v>28</v>
      </c>
      <c r="BB14" s="45" t="s">
        <v>28</v>
      </c>
    </row>
    <row r="15" s="1" customFormat="1" ht="22.5" customHeight="1" spans="1:54">
      <c r="A15" s="16" t="s">
        <v>49</v>
      </c>
      <c r="B15" s="17" t="s">
        <v>26</v>
      </c>
      <c r="C15" s="30">
        <v>12</v>
      </c>
      <c r="D15" s="22">
        <f>G15+J15+M15+P15+S15+V15+Y15+AB15+AE15+AH15+AK15+AN15+AQ15+AT15+AW15+AZ15</f>
        <v>0</v>
      </c>
      <c r="E15" s="23">
        <v>450794</v>
      </c>
      <c r="F15" s="24">
        <f t="shared" si="17"/>
        <v>-100</v>
      </c>
      <c r="G15" s="25"/>
      <c r="H15" s="26">
        <v>36550.64</v>
      </c>
      <c r="I15" s="45">
        <f t="shared" si="1"/>
        <v>-100</v>
      </c>
      <c r="J15" s="46"/>
      <c r="K15" s="23">
        <v>81511.66</v>
      </c>
      <c r="L15" s="24">
        <f t="shared" si="2"/>
        <v>-100</v>
      </c>
      <c r="M15" s="48"/>
      <c r="N15" s="26">
        <v>10518.9</v>
      </c>
      <c r="O15" s="45">
        <f t="shared" si="3"/>
        <v>-100</v>
      </c>
      <c r="P15" s="50"/>
      <c r="Q15" s="26">
        <v>42618.13</v>
      </c>
      <c r="R15" s="24">
        <f t="shared" si="4"/>
        <v>-100</v>
      </c>
      <c r="S15" s="25"/>
      <c r="T15" s="26">
        <v>14194.71</v>
      </c>
      <c r="U15" s="45">
        <f t="shared" si="5"/>
        <v>-100</v>
      </c>
      <c r="V15" s="50"/>
      <c r="W15" s="26">
        <v>23585.6507154679</v>
      </c>
      <c r="X15" s="24">
        <f t="shared" si="6"/>
        <v>-100</v>
      </c>
      <c r="Y15" s="25"/>
      <c r="Z15" s="26">
        <v>36112.05</v>
      </c>
      <c r="AA15" s="45">
        <f t="shared" si="7"/>
        <v>-100</v>
      </c>
      <c r="AB15" s="50"/>
      <c r="AC15" s="26">
        <v>27915.11</v>
      </c>
      <c r="AD15" s="24">
        <f t="shared" si="8"/>
        <v>-100</v>
      </c>
      <c r="AE15" s="25"/>
      <c r="AF15" s="26">
        <v>17029.15</v>
      </c>
      <c r="AG15" s="45">
        <f t="shared" si="9"/>
        <v>-100</v>
      </c>
      <c r="AH15" s="50"/>
      <c r="AI15" s="26">
        <v>34233.92</v>
      </c>
      <c r="AJ15" s="24">
        <f t="shared" si="10"/>
        <v>-100</v>
      </c>
      <c r="AK15" s="25"/>
      <c r="AL15" s="26">
        <v>37290.49</v>
      </c>
      <c r="AM15" s="45">
        <f t="shared" si="11"/>
        <v>-100</v>
      </c>
      <c r="AN15" s="50"/>
      <c r="AO15" s="26">
        <v>48871.53</v>
      </c>
      <c r="AP15" s="24">
        <f t="shared" si="12"/>
        <v>-100</v>
      </c>
      <c r="AQ15" s="25"/>
      <c r="AR15" s="26">
        <v>12244.57</v>
      </c>
      <c r="AS15" s="45">
        <f t="shared" si="13"/>
        <v>-100</v>
      </c>
      <c r="AT15" s="50"/>
      <c r="AU15" s="26">
        <v>21175</v>
      </c>
      <c r="AV15" s="24">
        <f t="shared" si="14"/>
        <v>-100</v>
      </c>
      <c r="AW15" s="50"/>
      <c r="AX15" s="26">
        <v>1445.08</v>
      </c>
      <c r="AY15" s="24">
        <f t="shared" si="15"/>
        <v>-100</v>
      </c>
      <c r="AZ15" s="25"/>
      <c r="BA15" s="26">
        <v>1609.99</v>
      </c>
      <c r="BB15" s="45">
        <f t="shared" si="16"/>
        <v>-100</v>
      </c>
    </row>
    <row r="16" s="1" customFormat="1" ht="22.5" customHeight="1" spans="1:54">
      <c r="A16" s="16" t="s">
        <v>50</v>
      </c>
      <c r="B16" s="17" t="s">
        <v>26</v>
      </c>
      <c r="C16" s="30">
        <v>13</v>
      </c>
      <c r="D16" s="22">
        <f>G16+J16+M16+P16+S16+V16+Y16+AB16+AE16+AH16+AK16+AN16+AQ16+AT16+AW16+AZ16</f>
        <v>0</v>
      </c>
      <c r="E16" s="23">
        <v>78553</v>
      </c>
      <c r="F16" s="24">
        <f t="shared" si="17"/>
        <v>-100</v>
      </c>
      <c r="G16" s="25"/>
      <c r="H16" s="26">
        <v>3358.38</v>
      </c>
      <c r="I16" s="45">
        <f t="shared" si="1"/>
        <v>-100</v>
      </c>
      <c r="J16" s="46"/>
      <c r="K16" s="23">
        <v>8226.71</v>
      </c>
      <c r="L16" s="24">
        <f t="shared" si="2"/>
        <v>-100</v>
      </c>
      <c r="M16" s="48"/>
      <c r="N16" s="26">
        <v>0</v>
      </c>
      <c r="O16" s="45" t="e">
        <f t="shared" si="3"/>
        <v>#DIV/0!</v>
      </c>
      <c r="P16" s="50"/>
      <c r="Q16" s="26">
        <v>5433.68427857402</v>
      </c>
      <c r="R16" s="24">
        <f t="shared" si="4"/>
        <v>-100</v>
      </c>
      <c r="S16" s="25"/>
      <c r="T16" s="26">
        <v>4748.55</v>
      </c>
      <c r="U16" s="45">
        <f t="shared" si="5"/>
        <v>-100</v>
      </c>
      <c r="V16" s="50"/>
      <c r="W16" s="26">
        <v>6058.2</v>
      </c>
      <c r="X16" s="24">
        <f t="shared" si="6"/>
        <v>-100</v>
      </c>
      <c r="Y16" s="25"/>
      <c r="Z16" s="26">
        <v>7905.36</v>
      </c>
      <c r="AA16" s="45">
        <f t="shared" si="7"/>
        <v>-100</v>
      </c>
      <c r="AB16" s="50"/>
      <c r="AC16" s="26">
        <v>5317.79</v>
      </c>
      <c r="AD16" s="24">
        <f t="shared" si="8"/>
        <v>-100</v>
      </c>
      <c r="AE16" s="25"/>
      <c r="AF16" s="26">
        <v>1364.66</v>
      </c>
      <c r="AG16" s="45">
        <f t="shared" si="9"/>
        <v>-100</v>
      </c>
      <c r="AH16" s="50"/>
      <c r="AI16" s="26">
        <v>11522.09</v>
      </c>
      <c r="AJ16" s="24">
        <f t="shared" si="10"/>
        <v>-100</v>
      </c>
      <c r="AK16" s="25"/>
      <c r="AL16" s="26">
        <v>4324.89</v>
      </c>
      <c r="AM16" s="45">
        <f t="shared" si="11"/>
        <v>-100</v>
      </c>
      <c r="AN16" s="50"/>
      <c r="AO16" s="26">
        <v>13930.78</v>
      </c>
      <c r="AP16" s="24">
        <f t="shared" si="12"/>
        <v>-100</v>
      </c>
      <c r="AQ16" s="25"/>
      <c r="AR16" s="26">
        <v>3523.09</v>
      </c>
      <c r="AS16" s="45">
        <f t="shared" si="13"/>
        <v>-100</v>
      </c>
      <c r="AT16" s="50"/>
      <c r="AU16" s="26">
        <v>2640</v>
      </c>
      <c r="AV16" s="24">
        <f t="shared" si="14"/>
        <v>-100</v>
      </c>
      <c r="AW16" s="50"/>
      <c r="AX16" s="26"/>
      <c r="AY16" s="24" t="e">
        <f t="shared" si="15"/>
        <v>#DIV/0!</v>
      </c>
      <c r="AZ16" s="25"/>
      <c r="BA16" s="26">
        <v>296.35</v>
      </c>
      <c r="BB16" s="45">
        <f t="shared" si="16"/>
        <v>-100</v>
      </c>
    </row>
    <row r="17" s="1" customFormat="1" ht="22.5" customHeight="1" spans="1:54">
      <c r="A17" s="16" t="s">
        <v>51</v>
      </c>
      <c r="B17" s="17" t="s">
        <v>26</v>
      </c>
      <c r="C17" s="30">
        <v>14</v>
      </c>
      <c r="D17" s="22" t="s">
        <v>28</v>
      </c>
      <c r="E17" s="28" t="s">
        <v>28</v>
      </c>
      <c r="F17" s="24" t="s">
        <v>28</v>
      </c>
      <c r="G17" s="29" t="s">
        <v>28</v>
      </c>
      <c r="H17" s="28" t="s">
        <v>28</v>
      </c>
      <c r="I17" s="45" t="s">
        <v>28</v>
      </c>
      <c r="J17" s="22" t="s">
        <v>28</v>
      </c>
      <c r="K17" s="28" t="s">
        <v>28</v>
      </c>
      <c r="L17" s="24" t="s">
        <v>28</v>
      </c>
      <c r="M17" s="29" t="s">
        <v>28</v>
      </c>
      <c r="N17" s="28" t="s">
        <v>28</v>
      </c>
      <c r="O17" s="45" t="s">
        <v>28</v>
      </c>
      <c r="P17" s="22" t="s">
        <v>28</v>
      </c>
      <c r="Q17" s="28" t="s">
        <v>28</v>
      </c>
      <c r="R17" s="24" t="s">
        <v>28</v>
      </c>
      <c r="S17" s="29" t="s">
        <v>28</v>
      </c>
      <c r="T17" s="28" t="s">
        <v>28</v>
      </c>
      <c r="U17" s="45" t="s">
        <v>28</v>
      </c>
      <c r="V17" s="22" t="s">
        <v>28</v>
      </c>
      <c r="W17" s="28" t="s">
        <v>28</v>
      </c>
      <c r="X17" s="24" t="s">
        <v>28</v>
      </c>
      <c r="Y17" s="29" t="s">
        <v>28</v>
      </c>
      <c r="Z17" s="28" t="s">
        <v>28</v>
      </c>
      <c r="AA17" s="45" t="s">
        <v>28</v>
      </c>
      <c r="AB17" s="22" t="s">
        <v>28</v>
      </c>
      <c r="AC17" s="28" t="s">
        <v>28</v>
      </c>
      <c r="AD17" s="24" t="s">
        <v>28</v>
      </c>
      <c r="AE17" s="29" t="s">
        <v>28</v>
      </c>
      <c r="AF17" s="28" t="s">
        <v>28</v>
      </c>
      <c r="AG17" s="45" t="s">
        <v>28</v>
      </c>
      <c r="AH17" s="22" t="s">
        <v>28</v>
      </c>
      <c r="AI17" s="28" t="s">
        <v>28</v>
      </c>
      <c r="AJ17" s="24" t="s">
        <v>28</v>
      </c>
      <c r="AK17" s="29" t="s">
        <v>28</v>
      </c>
      <c r="AL17" s="28" t="s">
        <v>28</v>
      </c>
      <c r="AM17" s="45" t="s">
        <v>28</v>
      </c>
      <c r="AN17" s="22" t="s">
        <v>28</v>
      </c>
      <c r="AO17" s="28" t="s">
        <v>28</v>
      </c>
      <c r="AP17" s="24" t="s">
        <v>28</v>
      </c>
      <c r="AQ17" s="29" t="s">
        <v>28</v>
      </c>
      <c r="AR17" s="28" t="s">
        <v>28</v>
      </c>
      <c r="AS17" s="45" t="s">
        <v>28</v>
      </c>
      <c r="AT17" s="22" t="s">
        <v>28</v>
      </c>
      <c r="AU17" s="28" t="s">
        <v>28</v>
      </c>
      <c r="AV17" s="24" t="s">
        <v>28</v>
      </c>
      <c r="AW17" s="22" t="s">
        <v>28</v>
      </c>
      <c r="AX17" s="28" t="s">
        <v>28</v>
      </c>
      <c r="AY17" s="24" t="s">
        <v>28</v>
      </c>
      <c r="AZ17" s="29" t="s">
        <v>28</v>
      </c>
      <c r="BA17" s="28" t="s">
        <v>28</v>
      </c>
      <c r="BB17" s="45" t="s">
        <v>28</v>
      </c>
    </row>
    <row r="18" s="1" customFormat="1" ht="22.5" customHeight="1" spans="1:54">
      <c r="A18" s="31" t="s">
        <v>52</v>
      </c>
      <c r="B18" s="32" t="s">
        <v>26</v>
      </c>
      <c r="C18" s="33">
        <v>15</v>
      </c>
      <c r="D18" s="34" t="s">
        <v>28</v>
      </c>
      <c r="E18" s="35" t="s">
        <v>28</v>
      </c>
      <c r="F18" s="36" t="s">
        <v>28</v>
      </c>
      <c r="G18" s="37" t="s">
        <v>28</v>
      </c>
      <c r="H18" s="35" t="s">
        <v>28</v>
      </c>
      <c r="I18" s="52" t="s">
        <v>28</v>
      </c>
      <c r="J18" s="34" t="s">
        <v>28</v>
      </c>
      <c r="K18" s="35" t="s">
        <v>28</v>
      </c>
      <c r="L18" s="36" t="s">
        <v>28</v>
      </c>
      <c r="M18" s="37" t="s">
        <v>28</v>
      </c>
      <c r="N18" s="35" t="s">
        <v>28</v>
      </c>
      <c r="O18" s="52" t="s">
        <v>28</v>
      </c>
      <c r="P18" s="34" t="s">
        <v>28</v>
      </c>
      <c r="Q18" s="35" t="s">
        <v>28</v>
      </c>
      <c r="R18" s="36" t="s">
        <v>28</v>
      </c>
      <c r="S18" s="37" t="s">
        <v>28</v>
      </c>
      <c r="T18" s="35" t="s">
        <v>28</v>
      </c>
      <c r="U18" s="52" t="s">
        <v>28</v>
      </c>
      <c r="V18" s="34" t="s">
        <v>28</v>
      </c>
      <c r="W18" s="35" t="s">
        <v>28</v>
      </c>
      <c r="X18" s="36" t="s">
        <v>28</v>
      </c>
      <c r="Y18" s="37" t="s">
        <v>28</v>
      </c>
      <c r="Z18" s="35" t="s">
        <v>28</v>
      </c>
      <c r="AA18" s="52" t="s">
        <v>28</v>
      </c>
      <c r="AB18" s="34" t="s">
        <v>28</v>
      </c>
      <c r="AC18" s="35" t="s">
        <v>28</v>
      </c>
      <c r="AD18" s="36" t="s">
        <v>28</v>
      </c>
      <c r="AE18" s="37" t="s">
        <v>28</v>
      </c>
      <c r="AF18" s="35" t="s">
        <v>28</v>
      </c>
      <c r="AG18" s="52" t="s">
        <v>28</v>
      </c>
      <c r="AH18" s="34" t="s">
        <v>28</v>
      </c>
      <c r="AI18" s="35" t="s">
        <v>28</v>
      </c>
      <c r="AJ18" s="36" t="s">
        <v>28</v>
      </c>
      <c r="AK18" s="37" t="s">
        <v>28</v>
      </c>
      <c r="AL18" s="35" t="s">
        <v>28</v>
      </c>
      <c r="AM18" s="52" t="s">
        <v>28</v>
      </c>
      <c r="AN18" s="34" t="s">
        <v>28</v>
      </c>
      <c r="AO18" s="35" t="s">
        <v>28</v>
      </c>
      <c r="AP18" s="36" t="s">
        <v>28</v>
      </c>
      <c r="AQ18" s="37" t="s">
        <v>28</v>
      </c>
      <c r="AR18" s="35" t="s">
        <v>28</v>
      </c>
      <c r="AS18" s="52" t="s">
        <v>28</v>
      </c>
      <c r="AT18" s="34" t="s">
        <v>28</v>
      </c>
      <c r="AU18" s="35" t="s">
        <v>28</v>
      </c>
      <c r="AV18" s="36" t="s">
        <v>28</v>
      </c>
      <c r="AW18" s="34" t="s">
        <v>28</v>
      </c>
      <c r="AX18" s="35" t="s">
        <v>28</v>
      </c>
      <c r="AY18" s="36" t="s">
        <v>28</v>
      </c>
      <c r="AZ18" s="37" t="s">
        <v>28</v>
      </c>
      <c r="BA18" s="35" t="s">
        <v>28</v>
      </c>
      <c r="BB18" s="52" t="s">
        <v>28</v>
      </c>
    </row>
    <row r="19" s="1" customFormat="1" ht="22.5" customHeight="1" spans="1:5">
      <c r="A19" s="62" t="s">
        <v>53</v>
      </c>
      <c r="B19" s="62"/>
      <c r="C19" s="62"/>
      <c r="D19" s="62"/>
      <c r="E19" s="62"/>
    </row>
    <row r="20" s="1" customFormat="1" ht="12" customHeight="1" spans="1:5">
      <c r="A20" s="39" t="s">
        <v>54</v>
      </c>
      <c r="B20" s="39"/>
      <c r="C20" s="39"/>
      <c r="D20" s="39"/>
      <c r="E20" s="39"/>
    </row>
    <row r="21" s="1" customFormat="1" ht="12.95" customHeight="1" spans="1:5">
      <c r="A21" s="40" t="s">
        <v>55</v>
      </c>
      <c r="B21" s="41"/>
      <c r="C21" s="39"/>
      <c r="D21" s="42"/>
      <c r="E21" s="42"/>
    </row>
    <row r="22" s="1" customFormat="1" ht="12.95" customHeight="1" spans="1:5">
      <c r="A22" s="40"/>
      <c r="B22" s="41" t="s">
        <v>56</v>
      </c>
      <c r="C22" s="39"/>
      <c r="D22" s="43">
        <f>D5-D6-D7</f>
        <v>-39742.1</v>
      </c>
      <c r="E22" s="43">
        <f>E5-E6-E7</f>
        <v>5319</v>
      </c>
    </row>
    <row r="23" s="1" customFormat="1" ht="12.95" customHeight="1" spans="1:5">
      <c r="A23" s="40"/>
      <c r="B23" s="41" t="s">
        <v>57</v>
      </c>
      <c r="C23" s="39"/>
      <c r="D23" s="43">
        <f>D7-D8</f>
        <v>0</v>
      </c>
      <c r="E23" s="43">
        <f>E7-E8</f>
        <v>0</v>
      </c>
    </row>
    <row r="24" s="1" customFormat="1" ht="12.95" customHeight="1" spans="1:5">
      <c r="A24" s="40"/>
      <c r="B24" s="41" t="s">
        <v>58</v>
      </c>
      <c r="C24" s="39"/>
      <c r="D24" s="43">
        <f>D11-D12</f>
        <v>0</v>
      </c>
      <c r="E24" s="43">
        <f>E11-E12</f>
        <v>0</v>
      </c>
    </row>
    <row r="25" s="1" customFormat="1" ht="12.95" customHeight="1" spans="1:5">
      <c r="A25" s="40"/>
      <c r="B25" s="41"/>
      <c r="C25" s="39"/>
      <c r="D25" s="42"/>
      <c r="E25" s="42"/>
    </row>
  </sheetData>
  <mergeCells count="29">
    <mergeCell ref="A1:F1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AW2:AY2"/>
    <mergeCell ref="AZ2:BB2"/>
    <mergeCell ref="A19:F19"/>
    <mergeCell ref="A20:E20"/>
    <mergeCell ref="B21:C21"/>
    <mergeCell ref="B22:C22"/>
    <mergeCell ref="B23:C23"/>
    <mergeCell ref="B24:C24"/>
    <mergeCell ref="B25:C25"/>
    <mergeCell ref="A2:A3"/>
    <mergeCell ref="A21:A25"/>
    <mergeCell ref="B2:B3"/>
    <mergeCell ref="C2:C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5"/>
  <sheetViews>
    <sheetView tabSelected="1" topLeftCell="E1" workbookViewId="0">
      <selection activeCell="Z13" sqref="Z13"/>
    </sheetView>
  </sheetViews>
  <sheetFormatPr defaultColWidth="7" defaultRowHeight="10.8"/>
  <cols>
    <col min="1" max="1" width="21.3796296296296" style="2" customWidth="1"/>
    <col min="2" max="2" width="8.25" style="1"/>
    <col min="3" max="3" width="6.62962962962963" style="1"/>
    <col min="4" max="4" width="8.37962962962963" style="1" customWidth="1"/>
    <col min="5" max="6" width="8.25" style="1" customWidth="1"/>
    <col min="7" max="54" width="7.75" style="1" customWidth="1"/>
    <col min="55" max="56" width="7.37962962962963" style="1"/>
    <col min="57" max="57" width="6.75" style="1"/>
    <col min="58" max="59" width="7.37962962962963" style="1"/>
    <col min="60" max="60" width="6.75" style="1"/>
    <col min="61" max="62" width="7.37962962962963" style="1"/>
    <col min="63" max="63" width="6.75" style="1"/>
    <col min="64" max="65" width="7.37962962962963" style="1"/>
    <col min="66" max="66" width="6.75" style="1"/>
    <col min="67" max="68" width="7.37962962962963" style="1"/>
    <col min="69" max="69" width="6.75" style="1"/>
    <col min="70" max="71" width="7.37962962962963" style="1"/>
    <col min="72" max="73" width="6.75" style="1"/>
    <col min="74" max="75" width="6.75" style="1" hidden="1" customWidth="1"/>
    <col min="76" max="77" width="10.3796296296296" style="1" hidden="1" customWidth="1"/>
    <col min="78" max="78" width="6.75" style="1" hidden="1" customWidth="1"/>
    <col min="79" max="255" width="6.75" style="1"/>
    <col min="256" max="16384" width="7" style="1"/>
  </cols>
  <sheetData>
    <row r="1" s="1" customFormat="1" ht="25.5" customHeight="1" spans="1:6">
      <c r="A1" s="3"/>
      <c r="B1" s="3"/>
      <c r="C1" s="3" t="s">
        <v>0</v>
      </c>
      <c r="D1" s="3"/>
      <c r="E1" s="3"/>
      <c r="F1" s="3"/>
    </row>
    <row r="2" s="1" customFormat="1" ht="25.5" customHeight="1" spans="1:76">
      <c r="A2" s="4" t="s">
        <v>1</v>
      </c>
      <c r="B2" s="5" t="s">
        <v>2</v>
      </c>
      <c r="C2" s="6" t="s">
        <v>3</v>
      </c>
      <c r="D2" s="7" t="s">
        <v>16</v>
      </c>
      <c r="E2" s="8"/>
      <c r="F2" s="9"/>
      <c r="G2" s="10" t="s">
        <v>59</v>
      </c>
      <c r="H2" s="10"/>
      <c r="I2" s="10"/>
      <c r="J2" s="10" t="s">
        <v>60</v>
      </c>
      <c r="K2" s="10"/>
      <c r="L2" s="10"/>
      <c r="M2" s="10" t="s">
        <v>61</v>
      </c>
      <c r="N2" s="10"/>
      <c r="O2" s="10"/>
      <c r="P2" s="10" t="s">
        <v>62</v>
      </c>
      <c r="Q2" s="10"/>
      <c r="R2" s="10"/>
      <c r="S2" s="10" t="s">
        <v>63</v>
      </c>
      <c r="T2" s="10"/>
      <c r="U2" s="10"/>
      <c r="V2" s="10" t="s">
        <v>64</v>
      </c>
      <c r="W2" s="10"/>
      <c r="X2" s="10"/>
      <c r="Y2" s="10" t="s">
        <v>65</v>
      </c>
      <c r="Z2" s="10"/>
      <c r="AA2" s="10"/>
      <c r="AB2" s="10" t="s">
        <v>66</v>
      </c>
      <c r="AC2" s="10"/>
      <c r="AD2" s="10"/>
      <c r="AE2" s="10" t="s">
        <v>67</v>
      </c>
      <c r="AF2" s="10"/>
      <c r="AG2" s="10"/>
      <c r="AH2" s="10" t="s">
        <v>68</v>
      </c>
      <c r="AI2" s="10"/>
      <c r="AJ2" s="10"/>
      <c r="AK2" s="10" t="s">
        <v>69</v>
      </c>
      <c r="AL2" s="10"/>
      <c r="AM2" s="10"/>
      <c r="AN2" s="10" t="s">
        <v>70</v>
      </c>
      <c r="AO2" s="10"/>
      <c r="AP2" s="10"/>
      <c r="AQ2" s="10" t="s">
        <v>71</v>
      </c>
      <c r="AR2" s="10"/>
      <c r="AS2" s="10"/>
      <c r="AT2" s="10" t="s">
        <v>72</v>
      </c>
      <c r="AU2" s="10"/>
      <c r="AV2" s="10"/>
      <c r="AW2" s="10" t="s">
        <v>73</v>
      </c>
      <c r="AX2" s="10"/>
      <c r="AY2" s="10"/>
      <c r="AZ2" s="10" t="s">
        <v>74</v>
      </c>
      <c r="BA2" s="10"/>
      <c r="BB2" s="10"/>
      <c r="BC2" s="10" t="s">
        <v>75</v>
      </c>
      <c r="BD2" s="10"/>
      <c r="BE2" s="10"/>
      <c r="BF2" s="10" t="s">
        <v>76</v>
      </c>
      <c r="BG2" s="10"/>
      <c r="BH2" s="10"/>
      <c r="BI2" s="10" t="s">
        <v>77</v>
      </c>
      <c r="BJ2" s="10"/>
      <c r="BK2" s="10"/>
      <c r="BL2" s="10" t="s">
        <v>78</v>
      </c>
      <c r="BM2" s="10"/>
      <c r="BN2" s="10"/>
      <c r="BO2" s="10" t="s">
        <v>79</v>
      </c>
      <c r="BP2" s="10"/>
      <c r="BQ2" s="10"/>
      <c r="BR2" s="10" t="s">
        <v>80</v>
      </c>
      <c r="BS2" s="10"/>
      <c r="BT2" s="57"/>
      <c r="BV2" s="1" t="s">
        <v>81</v>
      </c>
      <c r="BX2" s="1" t="s">
        <v>82</v>
      </c>
    </row>
    <row r="3" s="1" customFormat="1" ht="22.5" customHeight="1" spans="1:77">
      <c r="A3" s="11"/>
      <c r="B3" s="12"/>
      <c r="C3" s="13"/>
      <c r="D3" s="14" t="s">
        <v>21</v>
      </c>
      <c r="E3" s="12" t="s">
        <v>22</v>
      </c>
      <c r="F3" s="15" t="s">
        <v>23</v>
      </c>
      <c r="G3" s="11" t="s">
        <v>24</v>
      </c>
      <c r="H3" s="12" t="s">
        <v>22</v>
      </c>
      <c r="I3" s="30" t="s">
        <v>23</v>
      </c>
      <c r="J3" s="14" t="s">
        <v>24</v>
      </c>
      <c r="K3" s="12" t="s">
        <v>22</v>
      </c>
      <c r="L3" s="15" t="s">
        <v>23</v>
      </c>
      <c r="M3" s="11" t="s">
        <v>24</v>
      </c>
      <c r="N3" s="12" t="s">
        <v>22</v>
      </c>
      <c r="O3" s="30" t="s">
        <v>23</v>
      </c>
      <c r="P3" s="14" t="s">
        <v>24</v>
      </c>
      <c r="Q3" s="12" t="s">
        <v>22</v>
      </c>
      <c r="R3" s="15" t="s">
        <v>23</v>
      </c>
      <c r="S3" s="11" t="s">
        <v>24</v>
      </c>
      <c r="T3" s="12" t="s">
        <v>22</v>
      </c>
      <c r="U3" s="30" t="s">
        <v>23</v>
      </c>
      <c r="V3" s="14" t="s">
        <v>24</v>
      </c>
      <c r="W3" s="12" t="s">
        <v>22</v>
      </c>
      <c r="X3" s="15" t="s">
        <v>23</v>
      </c>
      <c r="Y3" s="11" t="s">
        <v>24</v>
      </c>
      <c r="Z3" s="12" t="s">
        <v>22</v>
      </c>
      <c r="AA3" s="30" t="s">
        <v>23</v>
      </c>
      <c r="AB3" s="14" t="s">
        <v>24</v>
      </c>
      <c r="AC3" s="12" t="s">
        <v>22</v>
      </c>
      <c r="AD3" s="15" t="s">
        <v>23</v>
      </c>
      <c r="AE3" s="11" t="s">
        <v>24</v>
      </c>
      <c r="AF3" s="12" t="s">
        <v>22</v>
      </c>
      <c r="AG3" s="30" t="s">
        <v>23</v>
      </c>
      <c r="AH3" s="14" t="s">
        <v>24</v>
      </c>
      <c r="AI3" s="12" t="s">
        <v>22</v>
      </c>
      <c r="AJ3" s="15" t="s">
        <v>23</v>
      </c>
      <c r="AK3" s="11" t="s">
        <v>24</v>
      </c>
      <c r="AL3" s="12" t="s">
        <v>22</v>
      </c>
      <c r="AM3" s="30" t="s">
        <v>23</v>
      </c>
      <c r="AN3" s="14" t="s">
        <v>24</v>
      </c>
      <c r="AO3" s="12" t="s">
        <v>22</v>
      </c>
      <c r="AP3" s="15" t="s">
        <v>23</v>
      </c>
      <c r="AQ3" s="11" t="s">
        <v>24</v>
      </c>
      <c r="AR3" s="12" t="s">
        <v>22</v>
      </c>
      <c r="AS3" s="30" t="s">
        <v>23</v>
      </c>
      <c r="AT3" s="14" t="s">
        <v>24</v>
      </c>
      <c r="AU3" s="12" t="s">
        <v>22</v>
      </c>
      <c r="AV3" s="15" t="s">
        <v>23</v>
      </c>
      <c r="AW3" s="14" t="s">
        <v>24</v>
      </c>
      <c r="AX3" s="12" t="s">
        <v>22</v>
      </c>
      <c r="AY3" s="15" t="s">
        <v>23</v>
      </c>
      <c r="AZ3" s="14" t="s">
        <v>24</v>
      </c>
      <c r="BA3" s="12" t="s">
        <v>22</v>
      </c>
      <c r="BB3" s="15" t="s">
        <v>23</v>
      </c>
      <c r="BC3" s="14" t="s">
        <v>24</v>
      </c>
      <c r="BD3" s="12" t="s">
        <v>22</v>
      </c>
      <c r="BE3" s="15" t="s">
        <v>23</v>
      </c>
      <c r="BF3" s="14" t="s">
        <v>24</v>
      </c>
      <c r="BG3" s="12" t="s">
        <v>22</v>
      </c>
      <c r="BH3" s="15" t="s">
        <v>23</v>
      </c>
      <c r="BI3" s="14" t="s">
        <v>24</v>
      </c>
      <c r="BJ3" s="12" t="s">
        <v>22</v>
      </c>
      <c r="BK3" s="15" t="s">
        <v>23</v>
      </c>
      <c r="BL3" s="14" t="s">
        <v>24</v>
      </c>
      <c r="BM3" s="12" t="s">
        <v>22</v>
      </c>
      <c r="BN3" s="15" t="s">
        <v>23</v>
      </c>
      <c r="BO3" s="14" t="s">
        <v>24</v>
      </c>
      <c r="BP3" s="12" t="s">
        <v>22</v>
      </c>
      <c r="BQ3" s="15" t="s">
        <v>23</v>
      </c>
      <c r="BR3" s="11" t="s">
        <v>24</v>
      </c>
      <c r="BS3" s="12" t="s">
        <v>22</v>
      </c>
      <c r="BT3" s="30" t="s">
        <v>23</v>
      </c>
      <c r="BV3" s="1" t="s">
        <v>24</v>
      </c>
      <c r="BW3" s="1" t="s">
        <v>22</v>
      </c>
      <c r="BX3" s="1" t="s">
        <v>24</v>
      </c>
      <c r="BY3" s="1" t="s">
        <v>22</v>
      </c>
    </row>
    <row r="4" s="1" customFormat="1" ht="22.5" customHeight="1" spans="1:75">
      <c r="A4" s="16" t="s">
        <v>25</v>
      </c>
      <c r="B4" s="17" t="s">
        <v>26</v>
      </c>
      <c r="C4" s="18" t="s">
        <v>27</v>
      </c>
      <c r="D4" s="19" t="s">
        <v>28</v>
      </c>
      <c r="E4" s="17" t="s">
        <v>28</v>
      </c>
      <c r="F4" s="20" t="s">
        <v>28</v>
      </c>
      <c r="G4" s="21" t="s">
        <v>28</v>
      </c>
      <c r="H4" s="17" t="s">
        <v>28</v>
      </c>
      <c r="I4" s="44" t="s">
        <v>28</v>
      </c>
      <c r="J4" s="19" t="s">
        <v>28</v>
      </c>
      <c r="K4" s="17" t="s">
        <v>28</v>
      </c>
      <c r="L4" s="20" t="s">
        <v>28</v>
      </c>
      <c r="M4" s="21" t="s">
        <v>28</v>
      </c>
      <c r="N4" s="17" t="s">
        <v>28</v>
      </c>
      <c r="O4" s="44" t="s">
        <v>28</v>
      </c>
      <c r="P4" s="19" t="s">
        <v>28</v>
      </c>
      <c r="Q4" s="17" t="s">
        <v>28</v>
      </c>
      <c r="R4" s="20" t="s">
        <v>28</v>
      </c>
      <c r="S4" s="21" t="s">
        <v>28</v>
      </c>
      <c r="T4" s="17" t="s">
        <v>28</v>
      </c>
      <c r="U4" s="44" t="s">
        <v>28</v>
      </c>
      <c r="V4" s="19" t="s">
        <v>28</v>
      </c>
      <c r="W4" s="17" t="s">
        <v>28</v>
      </c>
      <c r="X4" s="20" t="s">
        <v>28</v>
      </c>
      <c r="Y4" s="21" t="s">
        <v>28</v>
      </c>
      <c r="Z4" s="17" t="s">
        <v>28</v>
      </c>
      <c r="AA4" s="44" t="s">
        <v>28</v>
      </c>
      <c r="AB4" s="19" t="s">
        <v>28</v>
      </c>
      <c r="AC4" s="17" t="s">
        <v>28</v>
      </c>
      <c r="AD4" s="20" t="s">
        <v>28</v>
      </c>
      <c r="AE4" s="21" t="s">
        <v>28</v>
      </c>
      <c r="AF4" s="17" t="s">
        <v>28</v>
      </c>
      <c r="AG4" s="44" t="s">
        <v>28</v>
      </c>
      <c r="AH4" s="19" t="s">
        <v>28</v>
      </c>
      <c r="AI4" s="17" t="s">
        <v>28</v>
      </c>
      <c r="AJ4" s="20" t="s">
        <v>28</v>
      </c>
      <c r="AK4" s="21" t="s">
        <v>28</v>
      </c>
      <c r="AL4" s="17" t="s">
        <v>28</v>
      </c>
      <c r="AM4" s="44" t="s">
        <v>28</v>
      </c>
      <c r="AN4" s="19" t="s">
        <v>28</v>
      </c>
      <c r="AO4" s="17" t="s">
        <v>28</v>
      </c>
      <c r="AP4" s="20" t="s">
        <v>28</v>
      </c>
      <c r="AQ4" s="21" t="s">
        <v>28</v>
      </c>
      <c r="AR4" s="17" t="s">
        <v>28</v>
      </c>
      <c r="AS4" s="44" t="s">
        <v>28</v>
      </c>
      <c r="AT4" s="19" t="s">
        <v>28</v>
      </c>
      <c r="AU4" s="17" t="s">
        <v>28</v>
      </c>
      <c r="AV4" s="20" t="s">
        <v>28</v>
      </c>
      <c r="AW4" s="19" t="s">
        <v>28</v>
      </c>
      <c r="AX4" s="17" t="s">
        <v>28</v>
      </c>
      <c r="AY4" s="20" t="s">
        <v>28</v>
      </c>
      <c r="AZ4" s="19" t="s">
        <v>28</v>
      </c>
      <c r="BA4" s="17" t="s">
        <v>28</v>
      </c>
      <c r="BB4" s="20" t="s">
        <v>28</v>
      </c>
      <c r="BC4" s="19" t="s">
        <v>28</v>
      </c>
      <c r="BD4" s="17" t="s">
        <v>28</v>
      </c>
      <c r="BE4" s="20" t="s">
        <v>28</v>
      </c>
      <c r="BF4" s="19" t="s">
        <v>28</v>
      </c>
      <c r="BG4" s="17" t="s">
        <v>28</v>
      </c>
      <c r="BH4" s="20" t="s">
        <v>28</v>
      </c>
      <c r="BI4" s="19" t="s">
        <v>28</v>
      </c>
      <c r="BJ4" s="17" t="s">
        <v>28</v>
      </c>
      <c r="BK4" s="20" t="s">
        <v>28</v>
      </c>
      <c r="BL4" s="19" t="s">
        <v>28</v>
      </c>
      <c r="BM4" s="17" t="s">
        <v>28</v>
      </c>
      <c r="BN4" s="20" t="s">
        <v>28</v>
      </c>
      <c r="BO4" s="19" t="s">
        <v>28</v>
      </c>
      <c r="BP4" s="17" t="s">
        <v>28</v>
      </c>
      <c r="BQ4" s="20" t="s">
        <v>28</v>
      </c>
      <c r="BR4" s="21" t="s">
        <v>28</v>
      </c>
      <c r="BS4" s="17" t="s">
        <v>28</v>
      </c>
      <c r="BT4" s="44" t="s">
        <v>28</v>
      </c>
      <c r="BV4" s="1" t="e">
        <f>G4+J4+M4+S4+P4+V4+Y4+AB4+AE4+AH4+AK4+AN4+AQ4+AT4+AW4+AZ4+BC4+BF4+BI4+BL4+BO4+BR4</f>
        <v>#VALUE!</v>
      </c>
      <c r="BW4" s="1" t="e">
        <f>H4+K4+N4+T4+Q4+W4+Z4+AC4+AF4+AI4+AL4+AO4+AR4+AU4+AX4+BA4+BD4+BG4+BJ4+BM4+BP4+BS4</f>
        <v>#VALUE!</v>
      </c>
    </row>
    <row r="5" s="1" customFormat="1" ht="22.5" customHeight="1" spans="1:77">
      <c r="A5" s="16" t="s">
        <v>29</v>
      </c>
      <c r="B5" s="17" t="s">
        <v>26</v>
      </c>
      <c r="C5" s="18" t="s">
        <v>30</v>
      </c>
      <c r="D5" s="22">
        <v>5890</v>
      </c>
      <c r="E5" s="23">
        <v>5836</v>
      </c>
      <c r="F5" s="24">
        <f t="shared" ref="F5:F13" si="0">(D5/E5-1)*100</f>
        <v>0.925291295407815</v>
      </c>
      <c r="G5" s="25">
        <v>301.57</v>
      </c>
      <c r="H5" s="23">
        <v>299.33</v>
      </c>
      <c r="I5" s="45">
        <f t="shared" ref="I5:I7" si="1">(G5/H5-1)*100</f>
        <v>0.748337954765654</v>
      </c>
      <c r="J5" s="46">
        <v>245.52</v>
      </c>
      <c r="K5" s="47">
        <v>243.42</v>
      </c>
      <c r="L5" s="24">
        <f t="shared" ref="L5:L7" si="2">(J5/K5-1)*100</f>
        <v>0.862706433325133</v>
      </c>
      <c r="M5" s="48">
        <v>294.76</v>
      </c>
      <c r="N5" s="49">
        <v>293.49</v>
      </c>
      <c r="O5" s="45">
        <f t="shared" ref="O5:O7" si="3">(M5/N5-1)*100</f>
        <v>0.432723431803472</v>
      </c>
      <c r="P5" s="50">
        <v>301.61</v>
      </c>
      <c r="Q5" s="49">
        <v>299.99</v>
      </c>
      <c r="R5" s="24">
        <f t="shared" ref="R5:R7" si="4">(P5/Q5-1)*100</f>
        <v>0.540018000600018</v>
      </c>
      <c r="S5" s="25">
        <v>275.39</v>
      </c>
      <c r="T5" s="49">
        <v>272.73</v>
      </c>
      <c r="U5" s="45">
        <f t="shared" ref="U5:U7" si="5">(S5/T5-1)*100</f>
        <v>0.975323580097531</v>
      </c>
      <c r="V5" s="50">
        <v>317.19</v>
      </c>
      <c r="W5" s="49">
        <v>309.67</v>
      </c>
      <c r="X5" s="24">
        <f t="shared" ref="X5:X7" si="6">(V5/W5-1)*100</f>
        <v>2.42839151354668</v>
      </c>
      <c r="Y5" s="25">
        <v>258.11</v>
      </c>
      <c r="Z5" s="49">
        <v>255.6</v>
      </c>
      <c r="AA5" s="45">
        <f t="shared" ref="AA5:AA7" si="7">(Y5/Z5-1)*100</f>
        <v>0.982003129890452</v>
      </c>
      <c r="AB5" s="50">
        <v>384.93</v>
      </c>
      <c r="AC5" s="49">
        <v>379.09</v>
      </c>
      <c r="AD5" s="24">
        <f t="shared" ref="AD5:AD7" si="8">(AB5/AC5-1)*100</f>
        <v>1.54053127225726</v>
      </c>
      <c r="AE5" s="25">
        <v>235.69</v>
      </c>
      <c r="AF5" s="54">
        <v>233.37</v>
      </c>
      <c r="AG5" s="45">
        <f t="shared" ref="AG5:AG7" si="9">(AE5/AF5-1)*100</f>
        <v>0.994129493936668</v>
      </c>
      <c r="AH5" s="50">
        <v>248.11</v>
      </c>
      <c r="AI5" s="26">
        <v>246.17</v>
      </c>
      <c r="AJ5" s="24">
        <f t="shared" ref="AJ5:AJ7" si="10">(AH5/AI5-1)*100</f>
        <v>0.788073282690838</v>
      </c>
      <c r="AK5" s="25">
        <v>341.33</v>
      </c>
      <c r="AL5" s="26">
        <v>338.61</v>
      </c>
      <c r="AM5" s="45">
        <f t="shared" ref="AM5:AM7" si="11">(AK5/AL5-1)*100</f>
        <v>0.80328401405747</v>
      </c>
      <c r="AN5" s="50">
        <v>491.42</v>
      </c>
      <c r="AO5" s="26">
        <v>487.06</v>
      </c>
      <c r="AP5" s="24">
        <f t="shared" ref="AP5:AP7" si="12">(AN5/AO5-1)*100</f>
        <v>0.89516691988667</v>
      </c>
      <c r="AQ5" s="25">
        <v>216.7</v>
      </c>
      <c r="AR5" s="26">
        <v>214.43</v>
      </c>
      <c r="AS5" s="45">
        <f t="shared" ref="AS5:AS7" si="13">(AQ5/AR5-1)*100</f>
        <v>1.05862052884391</v>
      </c>
      <c r="AT5" s="50">
        <v>270.81</v>
      </c>
      <c r="AU5" s="26">
        <v>268.5</v>
      </c>
      <c r="AV5" s="24">
        <f t="shared" ref="AV5:AV7" si="14">(AT5/AU5-1)*100</f>
        <v>0.860335195530726</v>
      </c>
      <c r="AW5" s="50">
        <v>207.73</v>
      </c>
      <c r="AX5" s="26">
        <v>206.32</v>
      </c>
      <c r="AY5" s="24">
        <f t="shared" ref="AY5:AY7" si="15">(AW5/AX5-1)*100</f>
        <v>0.683404420317957</v>
      </c>
      <c r="AZ5" s="50">
        <v>240.61</v>
      </c>
      <c r="BA5" s="26">
        <v>238.45</v>
      </c>
      <c r="BB5" s="24">
        <f t="shared" ref="BB5:BB7" si="16">(AZ5/BA5-1)*100</f>
        <v>0.905850283078213</v>
      </c>
      <c r="BC5" s="50">
        <v>242.28</v>
      </c>
      <c r="BD5" s="26">
        <v>240.2</v>
      </c>
      <c r="BE5" s="24">
        <f t="shared" ref="BE5:BE7" si="17">(BC5/BD5-1)*100</f>
        <v>0.86594504579518</v>
      </c>
      <c r="BF5" s="50">
        <v>231.58</v>
      </c>
      <c r="BG5" s="26">
        <v>230.78</v>
      </c>
      <c r="BH5" s="24">
        <f t="shared" ref="BH5:BH7" si="18">(BF5/BG5-1)*100</f>
        <v>0.346650489643818</v>
      </c>
      <c r="BI5" s="50">
        <v>212.86</v>
      </c>
      <c r="BJ5" s="26">
        <v>212.68</v>
      </c>
      <c r="BK5" s="24">
        <f t="shared" ref="BK5:BK7" si="19">(BI5/BJ5-1)*100</f>
        <v>0.0846341922136506</v>
      </c>
      <c r="BL5" s="50">
        <v>226.99</v>
      </c>
      <c r="BM5" s="26">
        <v>225.62</v>
      </c>
      <c r="BN5" s="24">
        <f t="shared" ref="BN5:BN7" si="20">(BL5/BM5-1)*100</f>
        <v>0.607215672369477</v>
      </c>
      <c r="BO5" s="50">
        <v>156.29</v>
      </c>
      <c r="BP5" s="26">
        <v>155.01</v>
      </c>
      <c r="BQ5" s="24">
        <f t="shared" ref="BQ5:BQ7" si="21">(BO5/BP5-1)*100</f>
        <v>0.825753177214383</v>
      </c>
      <c r="BR5" s="25">
        <v>188.52</v>
      </c>
      <c r="BS5" s="26">
        <v>185.48</v>
      </c>
      <c r="BT5" s="45">
        <f t="shared" ref="BT5:BT7" si="22">(BR5/BS5-1)*100</f>
        <v>1.63899072676301</v>
      </c>
      <c r="BV5" s="1">
        <f t="shared" ref="BV5:BV18" si="23">G5+J5+M5+S5+P5+V5+Y5+AB5+AE5+AH5+AK5+AN5+AQ5+AT5+AW5+AZ5+BC5+BF5+BI5+BL5+BO5+BR5</f>
        <v>5890</v>
      </c>
      <c r="BW5" s="1">
        <f t="shared" ref="BW5:BW18" si="24">H5+K5+N5+T5+Q5+W5+Z5+AC5+AF5+AI5+AL5+AO5+AR5+AU5+AX5+BA5+BD5+BG5+BJ5+BM5+BP5+BS5</f>
        <v>5836</v>
      </c>
      <c r="BX5" s="1">
        <f>D5-BV5</f>
        <v>0</v>
      </c>
      <c r="BY5" s="1">
        <f>E5-BW5</f>
        <v>0</v>
      </c>
    </row>
    <row r="6" s="1" customFormat="1" ht="22.5" customHeight="1" spans="1:77">
      <c r="A6" s="16" t="s">
        <v>31</v>
      </c>
      <c r="B6" s="17" t="s">
        <v>26</v>
      </c>
      <c r="C6" s="18" t="s">
        <v>32</v>
      </c>
      <c r="D6" s="22">
        <v>1503</v>
      </c>
      <c r="E6" s="23">
        <v>1500</v>
      </c>
      <c r="F6" s="24">
        <f t="shared" si="0"/>
        <v>0.2</v>
      </c>
      <c r="G6" s="25">
        <v>78.36</v>
      </c>
      <c r="H6" s="26">
        <v>78.31</v>
      </c>
      <c r="I6" s="45">
        <f t="shared" si="1"/>
        <v>0.0638488060273223</v>
      </c>
      <c r="J6" s="22">
        <v>63.75</v>
      </c>
      <c r="K6" s="47">
        <v>63.57</v>
      </c>
      <c r="L6" s="24">
        <f t="shared" si="2"/>
        <v>0.283152430391698</v>
      </c>
      <c r="M6" s="48">
        <v>75.38</v>
      </c>
      <c r="N6" s="49">
        <v>75.44</v>
      </c>
      <c r="O6" s="45">
        <f t="shared" si="3"/>
        <v>-0.0795334040296969</v>
      </c>
      <c r="P6" s="50">
        <v>77.21</v>
      </c>
      <c r="Q6" s="49">
        <v>77.36</v>
      </c>
      <c r="R6" s="24">
        <f t="shared" si="4"/>
        <v>-0.193898655635993</v>
      </c>
      <c r="S6" s="25">
        <v>70.21</v>
      </c>
      <c r="T6" s="49">
        <v>70.15</v>
      </c>
      <c r="U6" s="45">
        <f t="shared" si="5"/>
        <v>0.0855310049892921</v>
      </c>
      <c r="V6" s="50">
        <v>79.07</v>
      </c>
      <c r="W6" s="49">
        <v>79.19</v>
      </c>
      <c r="X6" s="24">
        <f t="shared" si="6"/>
        <v>-0.151534284631905</v>
      </c>
      <c r="Y6" s="25">
        <v>65.82</v>
      </c>
      <c r="Z6" s="49">
        <v>65.74</v>
      </c>
      <c r="AA6" s="45">
        <f t="shared" si="7"/>
        <v>0.121691512017041</v>
      </c>
      <c r="AB6" s="50">
        <v>97.28</v>
      </c>
      <c r="AC6" s="49">
        <v>96.3</v>
      </c>
      <c r="AD6" s="24">
        <f t="shared" si="8"/>
        <v>1.01765316718587</v>
      </c>
      <c r="AE6" s="25">
        <v>60.12</v>
      </c>
      <c r="AF6" s="54">
        <v>60</v>
      </c>
      <c r="AG6" s="45">
        <f t="shared" si="9"/>
        <v>0.2</v>
      </c>
      <c r="AH6" s="50">
        <v>63.09</v>
      </c>
      <c r="AI6" s="26">
        <v>62.81</v>
      </c>
      <c r="AJ6" s="24">
        <f t="shared" si="10"/>
        <v>0.44578888711988</v>
      </c>
      <c r="AK6" s="25">
        <v>87.33</v>
      </c>
      <c r="AL6" s="26">
        <v>87.13</v>
      </c>
      <c r="AM6" s="45">
        <f t="shared" si="11"/>
        <v>0.229542063583166</v>
      </c>
      <c r="AN6" s="50">
        <v>126.62</v>
      </c>
      <c r="AO6" s="26">
        <v>125.97</v>
      </c>
      <c r="AP6" s="24">
        <f t="shared" si="12"/>
        <v>0.515995872033037</v>
      </c>
      <c r="AQ6" s="25">
        <v>55.51</v>
      </c>
      <c r="AR6" s="26">
        <v>55.37</v>
      </c>
      <c r="AS6" s="45">
        <f t="shared" si="13"/>
        <v>0.252844500632121</v>
      </c>
      <c r="AT6" s="50">
        <v>69.71</v>
      </c>
      <c r="AU6" s="26">
        <v>69.5</v>
      </c>
      <c r="AV6" s="24">
        <f t="shared" si="14"/>
        <v>0.302158273381292</v>
      </c>
      <c r="AW6" s="50">
        <v>52.98</v>
      </c>
      <c r="AX6" s="26">
        <v>52.94</v>
      </c>
      <c r="AY6" s="24">
        <f t="shared" si="15"/>
        <v>0.0755572346052169</v>
      </c>
      <c r="AZ6" s="50">
        <v>61.32</v>
      </c>
      <c r="BA6" s="26">
        <v>61.36</v>
      </c>
      <c r="BB6" s="24">
        <f t="shared" si="16"/>
        <v>-0.0651890482398998</v>
      </c>
      <c r="BC6" s="50">
        <v>61.88</v>
      </c>
      <c r="BD6" s="26">
        <v>61.76</v>
      </c>
      <c r="BE6" s="24">
        <f t="shared" si="17"/>
        <v>0.194300518134716</v>
      </c>
      <c r="BF6" s="50">
        <v>59.06</v>
      </c>
      <c r="BG6" s="26">
        <v>59.02</v>
      </c>
      <c r="BH6" s="24">
        <f t="shared" si="18"/>
        <v>0.0677736360555681</v>
      </c>
      <c r="BI6" s="50">
        <v>54.22</v>
      </c>
      <c r="BJ6" s="26">
        <v>54.26</v>
      </c>
      <c r="BK6" s="24">
        <f t="shared" si="19"/>
        <v>-0.0737191301142581</v>
      </c>
      <c r="BL6" s="50">
        <v>57.66</v>
      </c>
      <c r="BM6" s="26">
        <v>57.61</v>
      </c>
      <c r="BN6" s="24">
        <f t="shared" si="20"/>
        <v>0.0867904877625447</v>
      </c>
      <c r="BO6" s="50">
        <v>40.05</v>
      </c>
      <c r="BP6" s="26">
        <v>39.93</v>
      </c>
      <c r="BQ6" s="24">
        <f t="shared" si="21"/>
        <v>0.300525920360628</v>
      </c>
      <c r="BR6" s="25">
        <v>46.37</v>
      </c>
      <c r="BS6" s="26">
        <v>46.28</v>
      </c>
      <c r="BT6" s="45">
        <f t="shared" si="22"/>
        <v>0.194468452895413</v>
      </c>
      <c r="BV6" s="1">
        <f t="shared" si="23"/>
        <v>1503</v>
      </c>
      <c r="BW6" s="1">
        <f t="shared" si="24"/>
        <v>1500</v>
      </c>
      <c r="BX6" s="1">
        <f>D6-BV6</f>
        <v>0</v>
      </c>
      <c r="BY6" s="1">
        <f>E6-BW6</f>
        <v>0</v>
      </c>
    </row>
    <row r="7" s="1" customFormat="1" ht="22.5" customHeight="1" spans="1:77">
      <c r="A7" s="16" t="s">
        <v>33</v>
      </c>
      <c r="B7" s="17" t="s">
        <v>26</v>
      </c>
      <c r="C7" s="18" t="s">
        <v>34</v>
      </c>
      <c r="D7" s="22">
        <v>4062</v>
      </c>
      <c r="E7" s="23">
        <v>3793</v>
      </c>
      <c r="F7" s="24">
        <f t="shared" si="0"/>
        <v>7.09201160031636</v>
      </c>
      <c r="G7" s="27">
        <v>212.68</v>
      </c>
      <c r="H7" s="26">
        <v>196.79</v>
      </c>
      <c r="I7" s="45">
        <f t="shared" si="1"/>
        <v>8.07459728644748</v>
      </c>
      <c r="J7" s="46">
        <v>172.42</v>
      </c>
      <c r="K7" s="47">
        <v>163</v>
      </c>
      <c r="L7" s="24">
        <f t="shared" si="2"/>
        <v>5.77914110429447</v>
      </c>
      <c r="M7" s="48">
        <v>201.16</v>
      </c>
      <c r="N7" s="49">
        <v>186.74</v>
      </c>
      <c r="O7" s="45">
        <f t="shared" si="3"/>
        <v>7.72196637035449</v>
      </c>
      <c r="P7" s="46">
        <v>216.02</v>
      </c>
      <c r="Q7" s="49">
        <v>200.72</v>
      </c>
      <c r="R7" s="24">
        <f t="shared" si="4"/>
        <v>7.62255878836191</v>
      </c>
      <c r="S7" s="27">
        <v>183.98</v>
      </c>
      <c r="T7" s="49">
        <v>171.21</v>
      </c>
      <c r="U7" s="45">
        <f t="shared" si="5"/>
        <v>7.45867647917762</v>
      </c>
      <c r="V7" s="46">
        <v>216.07</v>
      </c>
      <c r="W7" s="49">
        <v>202.13</v>
      </c>
      <c r="X7" s="24">
        <f t="shared" si="6"/>
        <v>6.89655172413792</v>
      </c>
      <c r="Y7" s="27">
        <v>168.79</v>
      </c>
      <c r="Z7" s="55">
        <v>156.06</v>
      </c>
      <c r="AA7" s="45">
        <f t="shared" si="7"/>
        <v>8.15711905677303</v>
      </c>
      <c r="AB7" s="46">
        <v>266.09</v>
      </c>
      <c r="AC7" s="49">
        <v>246.42</v>
      </c>
      <c r="AD7" s="24">
        <f t="shared" si="8"/>
        <v>7.98230663095527</v>
      </c>
      <c r="AE7" s="27">
        <v>150.5</v>
      </c>
      <c r="AF7" s="54">
        <v>142.73</v>
      </c>
      <c r="AG7" s="45">
        <f t="shared" si="9"/>
        <v>5.44384502206965</v>
      </c>
      <c r="AH7" s="46">
        <v>169.06</v>
      </c>
      <c r="AI7" s="26">
        <v>156.44</v>
      </c>
      <c r="AJ7" s="24">
        <f t="shared" si="10"/>
        <v>8.06699053950397</v>
      </c>
      <c r="AK7" s="27">
        <v>226.58</v>
      </c>
      <c r="AL7" s="26">
        <v>210.09</v>
      </c>
      <c r="AM7" s="45">
        <f t="shared" si="11"/>
        <v>7.8490170879147</v>
      </c>
      <c r="AN7" s="46">
        <v>339.07</v>
      </c>
      <c r="AO7" s="26">
        <v>324.2</v>
      </c>
      <c r="AP7" s="24">
        <f t="shared" si="12"/>
        <v>4.58667489204194</v>
      </c>
      <c r="AQ7" s="27">
        <v>149.72</v>
      </c>
      <c r="AR7" s="26">
        <v>140.01</v>
      </c>
      <c r="AS7" s="45">
        <f t="shared" si="13"/>
        <v>6.9352189129348</v>
      </c>
      <c r="AT7" s="46">
        <v>185.23</v>
      </c>
      <c r="AU7" s="26">
        <v>174.01</v>
      </c>
      <c r="AV7" s="24">
        <f t="shared" si="14"/>
        <v>6.44790529279926</v>
      </c>
      <c r="AW7" s="46">
        <v>137.55</v>
      </c>
      <c r="AX7" s="26">
        <v>131.1</v>
      </c>
      <c r="AY7" s="24">
        <f t="shared" si="15"/>
        <v>4.91990846681924</v>
      </c>
      <c r="AZ7" s="46">
        <v>174.39</v>
      </c>
      <c r="BA7" s="26">
        <v>161.8</v>
      </c>
      <c r="BB7" s="24">
        <f t="shared" si="16"/>
        <v>7.78121137206427</v>
      </c>
      <c r="BC7" s="46">
        <v>170.1</v>
      </c>
      <c r="BD7" s="26">
        <v>158.16</v>
      </c>
      <c r="BE7" s="24">
        <f t="shared" si="17"/>
        <v>7.54931714719271</v>
      </c>
      <c r="BF7" s="46">
        <v>169.67</v>
      </c>
      <c r="BG7" s="26">
        <v>157.84</v>
      </c>
      <c r="BH7" s="24">
        <f t="shared" si="18"/>
        <v>7.49493157627976</v>
      </c>
      <c r="BI7" s="46">
        <v>151.02</v>
      </c>
      <c r="BJ7" s="26">
        <v>139.06</v>
      </c>
      <c r="BK7" s="24">
        <f t="shared" si="19"/>
        <v>8.60060405580325</v>
      </c>
      <c r="BL7" s="46">
        <v>163.01</v>
      </c>
      <c r="BM7" s="26">
        <v>150.78</v>
      </c>
      <c r="BN7" s="24">
        <f t="shared" si="20"/>
        <v>8.11115532564</v>
      </c>
      <c r="BO7" s="46">
        <v>109.54</v>
      </c>
      <c r="BP7" s="26">
        <v>102.89</v>
      </c>
      <c r="BQ7" s="24">
        <f t="shared" si="21"/>
        <v>6.46321314024687</v>
      </c>
      <c r="BR7" s="27">
        <v>129.35</v>
      </c>
      <c r="BS7" s="26">
        <v>120.82</v>
      </c>
      <c r="BT7" s="45">
        <f t="shared" si="22"/>
        <v>7.06008938917397</v>
      </c>
      <c r="BV7" s="1">
        <f t="shared" si="23"/>
        <v>4062</v>
      </c>
      <c r="BW7" s="1">
        <f t="shared" si="24"/>
        <v>3793</v>
      </c>
      <c r="BX7" s="1">
        <f>D7-BV7</f>
        <v>0</v>
      </c>
      <c r="BY7" s="1">
        <f>E7-BW7</f>
        <v>0</v>
      </c>
    </row>
    <row r="8" s="1" customFormat="1" ht="22.5" customHeight="1" spans="1:77">
      <c r="A8" s="16" t="s">
        <v>35</v>
      </c>
      <c r="B8" s="17" t="s">
        <v>26</v>
      </c>
      <c r="C8" s="18" t="s">
        <v>36</v>
      </c>
      <c r="D8" s="22">
        <v>4062</v>
      </c>
      <c r="E8" s="23">
        <v>3793</v>
      </c>
      <c r="F8" s="24">
        <f t="shared" si="0"/>
        <v>7.09201160031636</v>
      </c>
      <c r="G8" s="27">
        <f t="shared" ref="G8:K8" si="25">G7</f>
        <v>212.68</v>
      </c>
      <c r="H8" s="27">
        <f t="shared" si="25"/>
        <v>196.79</v>
      </c>
      <c r="I8" s="45">
        <f>(G8/H8-1)*100</f>
        <v>8.07459728644748</v>
      </c>
      <c r="J8" s="46">
        <f t="shared" si="25"/>
        <v>172.42</v>
      </c>
      <c r="K8" s="51">
        <f t="shared" si="25"/>
        <v>163</v>
      </c>
      <c r="L8" s="24">
        <f>(J8/K8-1)*100</f>
        <v>5.77914110429447</v>
      </c>
      <c r="M8" s="48">
        <f t="shared" ref="M8:Q8" si="26">M7</f>
        <v>201.16</v>
      </c>
      <c r="N8" s="51">
        <f t="shared" si="26"/>
        <v>186.74</v>
      </c>
      <c r="O8" s="45">
        <f>(M8/N8-1)*100</f>
        <v>7.72196637035449</v>
      </c>
      <c r="P8" s="46">
        <f t="shared" si="26"/>
        <v>216.02</v>
      </c>
      <c r="Q8" s="51">
        <f t="shared" si="26"/>
        <v>200.72</v>
      </c>
      <c r="R8" s="24">
        <f>(P8/Q8-1)*100</f>
        <v>7.62255878836191</v>
      </c>
      <c r="S8" s="27">
        <f t="shared" ref="S8:W8" si="27">S7</f>
        <v>183.98</v>
      </c>
      <c r="T8" s="51">
        <f t="shared" si="27"/>
        <v>171.21</v>
      </c>
      <c r="U8" s="45">
        <f>(S8/T8-1)*100</f>
        <v>7.45867647917762</v>
      </c>
      <c r="V8" s="46">
        <f t="shared" si="27"/>
        <v>216.07</v>
      </c>
      <c r="W8" s="53">
        <f t="shared" si="27"/>
        <v>202.13</v>
      </c>
      <c r="X8" s="24">
        <f>(V8/W8-1)*100</f>
        <v>6.89655172413792</v>
      </c>
      <c r="Y8" s="27">
        <f t="shared" ref="Y8:AC8" si="28">Y7</f>
        <v>168.79</v>
      </c>
      <c r="Z8" s="53">
        <f t="shared" si="28"/>
        <v>156.06</v>
      </c>
      <c r="AA8" s="45">
        <f>(Y8/Z8-1)*100</f>
        <v>8.15711905677303</v>
      </c>
      <c r="AB8" s="46">
        <f t="shared" si="28"/>
        <v>266.09</v>
      </c>
      <c r="AC8" s="53">
        <f t="shared" si="28"/>
        <v>246.42</v>
      </c>
      <c r="AD8" s="24">
        <f>(AB8/AC8-1)*100</f>
        <v>7.98230663095527</v>
      </c>
      <c r="AE8" s="27">
        <f t="shared" ref="AE8:AI8" si="29">AE7</f>
        <v>150.5</v>
      </c>
      <c r="AF8" s="56">
        <f t="shared" si="29"/>
        <v>142.73</v>
      </c>
      <c r="AG8" s="45">
        <f>(AE8/AF8-1)*100</f>
        <v>5.44384502206965</v>
      </c>
      <c r="AH8" s="46">
        <f t="shared" si="29"/>
        <v>169.06</v>
      </c>
      <c r="AI8" s="26">
        <f t="shared" si="29"/>
        <v>156.44</v>
      </c>
      <c r="AJ8" s="24">
        <f>(AH8/AI8-1)*100</f>
        <v>8.06699053950397</v>
      </c>
      <c r="AK8" s="27">
        <f t="shared" ref="AK8:AO8" si="30">AK7</f>
        <v>226.58</v>
      </c>
      <c r="AL8" s="26">
        <f t="shared" si="30"/>
        <v>210.09</v>
      </c>
      <c r="AM8" s="45">
        <f>(AK8/AL8-1)*100</f>
        <v>7.8490170879147</v>
      </c>
      <c r="AN8" s="46">
        <f t="shared" si="30"/>
        <v>339.07</v>
      </c>
      <c r="AO8" s="26">
        <f t="shared" si="30"/>
        <v>324.2</v>
      </c>
      <c r="AP8" s="24">
        <f>(AN8/AO8-1)*100</f>
        <v>4.58667489204194</v>
      </c>
      <c r="AQ8" s="27">
        <f t="shared" ref="AQ8:AU8" si="31">AQ7</f>
        <v>149.72</v>
      </c>
      <c r="AR8" s="26">
        <f t="shared" si="31"/>
        <v>140.01</v>
      </c>
      <c r="AS8" s="45">
        <f>(AQ8/AR8-1)*100</f>
        <v>6.9352189129348</v>
      </c>
      <c r="AT8" s="46">
        <f t="shared" si="31"/>
        <v>185.23</v>
      </c>
      <c r="AU8" s="26">
        <f t="shared" si="31"/>
        <v>174.01</v>
      </c>
      <c r="AV8" s="24">
        <f>(AT8/AU8-1)*100</f>
        <v>6.44790529279926</v>
      </c>
      <c r="AW8" s="46">
        <f t="shared" ref="AW8:BA8" si="32">AW7</f>
        <v>137.55</v>
      </c>
      <c r="AX8" s="26">
        <f t="shared" si="32"/>
        <v>131.1</v>
      </c>
      <c r="AY8" s="24">
        <f>(AW8/AX8-1)*100</f>
        <v>4.91990846681924</v>
      </c>
      <c r="AZ8" s="46">
        <f t="shared" si="32"/>
        <v>174.39</v>
      </c>
      <c r="BA8" s="26">
        <f t="shared" si="32"/>
        <v>161.8</v>
      </c>
      <c r="BB8" s="24">
        <f>(AZ8/BA8-1)*100</f>
        <v>7.78121137206427</v>
      </c>
      <c r="BC8" s="46">
        <f t="shared" ref="BC8:BG8" si="33">BC7</f>
        <v>170.1</v>
      </c>
      <c r="BD8" s="26">
        <f t="shared" si="33"/>
        <v>158.16</v>
      </c>
      <c r="BE8" s="24">
        <f>(BC8/BD8-1)*100</f>
        <v>7.54931714719271</v>
      </c>
      <c r="BF8" s="46">
        <f t="shared" si="33"/>
        <v>169.67</v>
      </c>
      <c r="BG8" s="26">
        <f t="shared" si="33"/>
        <v>157.84</v>
      </c>
      <c r="BH8" s="24">
        <f>(BF8/BG8-1)*100</f>
        <v>7.49493157627976</v>
      </c>
      <c r="BI8" s="46">
        <f t="shared" ref="BI8:BM8" si="34">BI7</f>
        <v>151.02</v>
      </c>
      <c r="BJ8" s="26">
        <f t="shared" si="34"/>
        <v>139.06</v>
      </c>
      <c r="BK8" s="24">
        <f>(BI8/BJ8-1)*100</f>
        <v>8.60060405580325</v>
      </c>
      <c r="BL8" s="46">
        <f t="shared" si="34"/>
        <v>163.01</v>
      </c>
      <c r="BM8" s="26">
        <f t="shared" si="34"/>
        <v>150.78</v>
      </c>
      <c r="BN8" s="24">
        <f>(BL8/BM8-1)*100</f>
        <v>8.11115532564</v>
      </c>
      <c r="BO8" s="46">
        <f t="shared" ref="BO8:BS8" si="35">BO7</f>
        <v>109.54</v>
      </c>
      <c r="BP8" s="26">
        <f t="shared" si="35"/>
        <v>102.89</v>
      </c>
      <c r="BQ8" s="24">
        <f>(BO8/BP8-1)*100</f>
        <v>6.46321314024687</v>
      </c>
      <c r="BR8" s="27">
        <f t="shared" si="35"/>
        <v>129.35</v>
      </c>
      <c r="BS8" s="26">
        <f t="shared" si="35"/>
        <v>120.82</v>
      </c>
      <c r="BT8" s="45">
        <f>(BR8/BS8-1)*100</f>
        <v>7.06008938917397</v>
      </c>
      <c r="BV8" s="1">
        <f t="shared" si="23"/>
        <v>4062</v>
      </c>
      <c r="BW8" s="1">
        <f t="shared" si="24"/>
        <v>3793</v>
      </c>
      <c r="BX8" s="1">
        <f t="shared" ref="BX8:BX18" si="36">D8-BV8</f>
        <v>0</v>
      </c>
      <c r="BY8" s="1">
        <f t="shared" ref="BY8:BY18" si="37">E8-BW8</f>
        <v>0</v>
      </c>
    </row>
    <row r="9" s="1" customFormat="1" ht="22.5" customHeight="1" spans="1:77">
      <c r="A9" s="16" t="s">
        <v>37</v>
      </c>
      <c r="B9" s="17" t="s">
        <v>26</v>
      </c>
      <c r="C9" s="18" t="s">
        <v>38</v>
      </c>
      <c r="D9" s="22"/>
      <c r="E9" s="28"/>
      <c r="F9" s="24">
        <v>0</v>
      </c>
      <c r="G9" s="27"/>
      <c r="H9" s="26"/>
      <c r="I9" s="45">
        <v>0</v>
      </c>
      <c r="J9" s="50"/>
      <c r="K9" s="23"/>
      <c r="L9" s="24">
        <v>0</v>
      </c>
      <c r="M9" s="48"/>
      <c r="N9" s="26"/>
      <c r="O9" s="45">
        <v>0</v>
      </c>
      <c r="P9" s="50"/>
      <c r="Q9" s="26"/>
      <c r="R9" s="24">
        <v>0</v>
      </c>
      <c r="S9" s="25"/>
      <c r="T9" s="26"/>
      <c r="U9" s="45">
        <v>0</v>
      </c>
      <c r="V9" s="50"/>
      <c r="W9" s="26"/>
      <c r="X9" s="24">
        <v>0</v>
      </c>
      <c r="Y9" s="25"/>
      <c r="Z9" s="26"/>
      <c r="AA9" s="45">
        <v>0</v>
      </c>
      <c r="AB9" s="50"/>
      <c r="AC9" s="26"/>
      <c r="AD9" s="24">
        <v>0</v>
      </c>
      <c r="AE9" s="25"/>
      <c r="AF9" s="26"/>
      <c r="AG9" s="45">
        <v>0</v>
      </c>
      <c r="AH9" s="50"/>
      <c r="AI9" s="26"/>
      <c r="AJ9" s="24">
        <v>0</v>
      </c>
      <c r="AK9" s="25"/>
      <c r="AL9" s="26"/>
      <c r="AM9" s="45">
        <v>0</v>
      </c>
      <c r="AN9" s="50"/>
      <c r="AO9" s="26"/>
      <c r="AP9" s="24">
        <v>0</v>
      </c>
      <c r="AQ9" s="25"/>
      <c r="AR9" s="26"/>
      <c r="AS9" s="45">
        <v>0</v>
      </c>
      <c r="AT9" s="50"/>
      <c r="AU9" s="26"/>
      <c r="AV9" s="24">
        <v>0</v>
      </c>
      <c r="AW9" s="50"/>
      <c r="AX9" s="26"/>
      <c r="AY9" s="24">
        <v>0</v>
      </c>
      <c r="AZ9" s="50"/>
      <c r="BA9" s="26"/>
      <c r="BB9" s="24">
        <v>0</v>
      </c>
      <c r="BC9" s="50"/>
      <c r="BD9" s="26"/>
      <c r="BE9" s="24">
        <v>0</v>
      </c>
      <c r="BF9" s="50"/>
      <c r="BG9" s="26"/>
      <c r="BH9" s="24">
        <v>0</v>
      </c>
      <c r="BI9" s="50"/>
      <c r="BJ9" s="26"/>
      <c r="BK9" s="24">
        <v>0</v>
      </c>
      <c r="BL9" s="50"/>
      <c r="BM9" s="26"/>
      <c r="BN9" s="24">
        <v>0</v>
      </c>
      <c r="BO9" s="50"/>
      <c r="BP9" s="26"/>
      <c r="BQ9" s="24">
        <v>0</v>
      </c>
      <c r="BR9" s="25"/>
      <c r="BS9" s="26"/>
      <c r="BT9" s="45">
        <v>0</v>
      </c>
      <c r="BV9" s="1">
        <f t="shared" si="23"/>
        <v>0</v>
      </c>
      <c r="BW9" s="1">
        <f t="shared" si="24"/>
        <v>0</v>
      </c>
      <c r="BX9" s="1">
        <f t="shared" si="36"/>
        <v>0</v>
      </c>
      <c r="BY9" s="1">
        <f t="shared" si="37"/>
        <v>0</v>
      </c>
    </row>
    <row r="10" s="1" customFormat="1" ht="22.5" customHeight="1" spans="1:77">
      <c r="A10" s="16" t="s">
        <v>39</v>
      </c>
      <c r="B10" s="17" t="s">
        <v>26</v>
      </c>
      <c r="C10" s="18" t="s">
        <v>40</v>
      </c>
      <c r="D10" s="22">
        <v>15.3</v>
      </c>
      <c r="E10" s="28">
        <v>16</v>
      </c>
      <c r="F10" s="24">
        <f t="shared" si="0"/>
        <v>-4.375</v>
      </c>
      <c r="G10" s="25">
        <v>2.4</v>
      </c>
      <c r="H10" s="26">
        <v>2.5</v>
      </c>
      <c r="I10" s="45">
        <f>(G10/H10-1)*100</f>
        <v>-4</v>
      </c>
      <c r="J10" s="46">
        <v>2.9</v>
      </c>
      <c r="K10" s="23">
        <v>3</v>
      </c>
      <c r="L10" s="24">
        <f>(J10/K10-1)*100</f>
        <v>-3.33333333333333</v>
      </c>
      <c r="M10" s="48">
        <v>1.9</v>
      </c>
      <c r="N10" s="26">
        <v>2</v>
      </c>
      <c r="O10" s="45">
        <f>(M10/N10-1)*100</f>
        <v>-5</v>
      </c>
      <c r="P10" s="50">
        <v>0.95</v>
      </c>
      <c r="Q10" s="26">
        <v>1</v>
      </c>
      <c r="R10" s="24">
        <f>(P10/Q10-1)*100</f>
        <v>-5</v>
      </c>
      <c r="S10" s="25">
        <v>0.96</v>
      </c>
      <c r="T10" s="26">
        <v>1</v>
      </c>
      <c r="U10" s="45">
        <f>(S10/T10-1)*100</f>
        <v>-4</v>
      </c>
      <c r="V10" s="50"/>
      <c r="W10" s="26"/>
      <c r="X10" s="24">
        <v>0</v>
      </c>
      <c r="Y10" s="25"/>
      <c r="Z10" s="26"/>
      <c r="AA10" s="45">
        <v>0</v>
      </c>
      <c r="AB10" s="50">
        <v>0.95</v>
      </c>
      <c r="AC10" s="26">
        <v>1</v>
      </c>
      <c r="AD10" s="24">
        <f>(AB10/AC10-1)*100</f>
        <v>-5</v>
      </c>
      <c r="AE10" s="25"/>
      <c r="AF10" s="26"/>
      <c r="AG10" s="45">
        <v>0</v>
      </c>
      <c r="AH10" s="50">
        <v>0.97</v>
      </c>
      <c r="AI10" s="26">
        <v>1</v>
      </c>
      <c r="AJ10" s="24">
        <f>(AH10/AI10-1)*100</f>
        <v>-3</v>
      </c>
      <c r="AK10" s="25"/>
      <c r="AL10" s="26"/>
      <c r="AM10" s="45">
        <v>0</v>
      </c>
      <c r="AN10" s="50"/>
      <c r="AO10" s="26"/>
      <c r="AP10" s="24">
        <v>0</v>
      </c>
      <c r="AQ10" s="25"/>
      <c r="AR10" s="26"/>
      <c r="AS10" s="45">
        <v>0</v>
      </c>
      <c r="AT10" s="50"/>
      <c r="AU10" s="26"/>
      <c r="AV10" s="24">
        <v>0</v>
      </c>
      <c r="AW10" s="50"/>
      <c r="AX10" s="26"/>
      <c r="AY10" s="24">
        <v>0</v>
      </c>
      <c r="AZ10" s="50"/>
      <c r="BA10" s="26"/>
      <c r="BB10" s="24">
        <v>0</v>
      </c>
      <c r="BC10" s="50"/>
      <c r="BD10" s="26"/>
      <c r="BE10" s="24">
        <v>0</v>
      </c>
      <c r="BF10" s="50">
        <v>0.95</v>
      </c>
      <c r="BG10" s="26">
        <v>1</v>
      </c>
      <c r="BH10" s="24">
        <f>(BF10/BG10-1)*100</f>
        <v>-5</v>
      </c>
      <c r="BI10" s="50"/>
      <c r="BJ10" s="26"/>
      <c r="BK10" s="24">
        <v>0</v>
      </c>
      <c r="BL10" s="50"/>
      <c r="BM10" s="26"/>
      <c r="BN10" s="24">
        <v>0</v>
      </c>
      <c r="BO10" s="50">
        <v>1.38</v>
      </c>
      <c r="BP10" s="26">
        <v>1.43</v>
      </c>
      <c r="BQ10" s="24">
        <f>(BO10/BP10-1)*100</f>
        <v>-3.4965034965035</v>
      </c>
      <c r="BR10" s="25">
        <v>1.94</v>
      </c>
      <c r="BS10" s="26">
        <v>2.07</v>
      </c>
      <c r="BT10" s="45">
        <f>(BR10/BS10-1)*100</f>
        <v>-6.28019323671497</v>
      </c>
      <c r="BV10" s="1">
        <f t="shared" si="23"/>
        <v>15.3</v>
      </c>
      <c r="BW10" s="1">
        <f t="shared" si="24"/>
        <v>16</v>
      </c>
      <c r="BX10" s="1">
        <f t="shared" si="36"/>
        <v>0</v>
      </c>
      <c r="BY10" s="1">
        <f t="shared" si="37"/>
        <v>0</v>
      </c>
    </row>
    <row r="11" s="1" customFormat="1" ht="22.5" customHeight="1" spans="1:77">
      <c r="A11" s="16" t="s">
        <v>41</v>
      </c>
      <c r="B11" s="17" t="s">
        <v>26</v>
      </c>
      <c r="C11" s="18" t="s">
        <v>42</v>
      </c>
      <c r="D11" s="22"/>
      <c r="E11" s="28"/>
      <c r="F11" s="24">
        <v>0</v>
      </c>
      <c r="G11" s="25"/>
      <c r="H11" s="26"/>
      <c r="I11" s="45">
        <v>0</v>
      </c>
      <c r="J11" s="46"/>
      <c r="K11" s="23"/>
      <c r="L11" s="24">
        <v>0</v>
      </c>
      <c r="M11" s="48"/>
      <c r="N11" s="26"/>
      <c r="O11" s="45">
        <v>0</v>
      </c>
      <c r="P11" s="50"/>
      <c r="Q11" s="26"/>
      <c r="R11" s="24">
        <v>0</v>
      </c>
      <c r="S11" s="25"/>
      <c r="T11" s="26"/>
      <c r="U11" s="45">
        <v>0</v>
      </c>
      <c r="V11" s="50"/>
      <c r="W11" s="26"/>
      <c r="X11" s="24">
        <v>0</v>
      </c>
      <c r="Y11" s="25"/>
      <c r="Z11" s="26"/>
      <c r="AA11" s="45">
        <v>0</v>
      </c>
      <c r="AB11" s="50"/>
      <c r="AC11" s="26"/>
      <c r="AD11" s="24">
        <v>0</v>
      </c>
      <c r="AE11" s="25"/>
      <c r="AF11" s="26"/>
      <c r="AG11" s="45">
        <v>0</v>
      </c>
      <c r="AH11" s="50"/>
      <c r="AI11" s="26"/>
      <c r="AJ11" s="24">
        <v>0</v>
      </c>
      <c r="AK11" s="25"/>
      <c r="AL11" s="26"/>
      <c r="AM11" s="45">
        <v>0</v>
      </c>
      <c r="AN11" s="50"/>
      <c r="AO11" s="26"/>
      <c r="AP11" s="24">
        <v>0</v>
      </c>
      <c r="AQ11" s="25"/>
      <c r="AR11" s="26"/>
      <c r="AS11" s="45">
        <v>0</v>
      </c>
      <c r="AT11" s="50"/>
      <c r="AU11" s="26"/>
      <c r="AV11" s="24">
        <v>0</v>
      </c>
      <c r="AW11" s="50"/>
      <c r="AX11" s="26"/>
      <c r="AY11" s="24">
        <v>0</v>
      </c>
      <c r="AZ11" s="50"/>
      <c r="BA11" s="26"/>
      <c r="BB11" s="24">
        <v>0</v>
      </c>
      <c r="BC11" s="50"/>
      <c r="BD11" s="26"/>
      <c r="BE11" s="24">
        <v>0</v>
      </c>
      <c r="BF11" s="50"/>
      <c r="BG11" s="26"/>
      <c r="BH11" s="24">
        <v>0</v>
      </c>
      <c r="BI11" s="50"/>
      <c r="BJ11" s="26"/>
      <c r="BK11" s="24">
        <v>0</v>
      </c>
      <c r="BL11" s="50"/>
      <c r="BM11" s="26"/>
      <c r="BN11" s="24">
        <v>0</v>
      </c>
      <c r="BO11" s="50"/>
      <c r="BP11" s="26"/>
      <c r="BQ11" s="24">
        <v>0</v>
      </c>
      <c r="BR11" s="25"/>
      <c r="BS11" s="26"/>
      <c r="BT11" s="45">
        <v>0</v>
      </c>
      <c r="BV11" s="1">
        <f t="shared" si="23"/>
        <v>0</v>
      </c>
      <c r="BW11" s="1">
        <f t="shared" si="24"/>
        <v>0</v>
      </c>
      <c r="BX11" s="1">
        <f t="shared" si="36"/>
        <v>0</v>
      </c>
      <c r="BY11" s="1">
        <f t="shared" si="37"/>
        <v>0</v>
      </c>
    </row>
    <row r="12" s="1" customFormat="1" ht="22.5" customHeight="1" spans="1:77">
      <c r="A12" s="16" t="s">
        <v>43</v>
      </c>
      <c r="B12" s="17" t="s">
        <v>26</v>
      </c>
      <c r="C12" s="18" t="s">
        <v>44</v>
      </c>
      <c r="D12" s="22"/>
      <c r="E12" s="28"/>
      <c r="F12" s="24">
        <v>0</v>
      </c>
      <c r="G12" s="25"/>
      <c r="H12" s="26"/>
      <c r="I12" s="45">
        <v>0</v>
      </c>
      <c r="J12" s="46"/>
      <c r="K12" s="23"/>
      <c r="L12" s="24">
        <v>0</v>
      </c>
      <c r="M12" s="48"/>
      <c r="N12" s="26"/>
      <c r="O12" s="45">
        <v>0</v>
      </c>
      <c r="P12" s="50"/>
      <c r="Q12" s="26"/>
      <c r="R12" s="24">
        <v>0</v>
      </c>
      <c r="S12" s="25"/>
      <c r="T12" s="26"/>
      <c r="U12" s="45">
        <v>0</v>
      </c>
      <c r="V12" s="50"/>
      <c r="W12" s="26"/>
      <c r="X12" s="24">
        <v>0</v>
      </c>
      <c r="Y12" s="25"/>
      <c r="Z12" s="26"/>
      <c r="AA12" s="45">
        <v>0</v>
      </c>
      <c r="AB12" s="50"/>
      <c r="AC12" s="26"/>
      <c r="AD12" s="24">
        <v>0</v>
      </c>
      <c r="AE12" s="25"/>
      <c r="AF12" s="26"/>
      <c r="AG12" s="45">
        <v>0</v>
      </c>
      <c r="AH12" s="50"/>
      <c r="AI12" s="26"/>
      <c r="AJ12" s="24">
        <v>0</v>
      </c>
      <c r="AK12" s="25"/>
      <c r="AL12" s="26"/>
      <c r="AM12" s="45">
        <v>0</v>
      </c>
      <c r="AN12" s="50"/>
      <c r="AO12" s="26"/>
      <c r="AP12" s="24">
        <v>0</v>
      </c>
      <c r="AQ12" s="25"/>
      <c r="AR12" s="26"/>
      <c r="AS12" s="45">
        <v>0</v>
      </c>
      <c r="AT12" s="50"/>
      <c r="AU12" s="26"/>
      <c r="AV12" s="24">
        <v>0</v>
      </c>
      <c r="AW12" s="50"/>
      <c r="AX12" s="26"/>
      <c r="AY12" s="24">
        <v>0</v>
      </c>
      <c r="AZ12" s="50"/>
      <c r="BA12" s="26"/>
      <c r="BB12" s="24">
        <v>0</v>
      </c>
      <c r="BC12" s="50"/>
      <c r="BD12" s="26"/>
      <c r="BE12" s="24">
        <v>0</v>
      </c>
      <c r="BF12" s="50"/>
      <c r="BG12" s="26"/>
      <c r="BH12" s="24">
        <v>0</v>
      </c>
      <c r="BI12" s="50"/>
      <c r="BJ12" s="26"/>
      <c r="BK12" s="24">
        <v>0</v>
      </c>
      <c r="BL12" s="50"/>
      <c r="BM12" s="26"/>
      <c r="BN12" s="24">
        <v>0</v>
      </c>
      <c r="BO12" s="50"/>
      <c r="BP12" s="26"/>
      <c r="BQ12" s="24">
        <v>0</v>
      </c>
      <c r="BR12" s="25"/>
      <c r="BS12" s="26"/>
      <c r="BT12" s="45">
        <v>0</v>
      </c>
      <c r="BV12" s="1">
        <f t="shared" si="23"/>
        <v>0</v>
      </c>
      <c r="BW12" s="1">
        <f t="shared" si="24"/>
        <v>0</v>
      </c>
      <c r="BX12" s="1">
        <f t="shared" si="36"/>
        <v>0</v>
      </c>
      <c r="BY12" s="1">
        <f t="shared" si="37"/>
        <v>0</v>
      </c>
    </row>
    <row r="13" s="1" customFormat="1" ht="22.5" customHeight="1" spans="1:77">
      <c r="A13" s="16" t="s">
        <v>45</v>
      </c>
      <c r="B13" s="17" t="s">
        <v>26</v>
      </c>
      <c r="C13" s="18" t="s">
        <v>46</v>
      </c>
      <c r="D13" s="22"/>
      <c r="E13" s="28"/>
      <c r="F13" s="24">
        <v>0</v>
      </c>
      <c r="G13" s="27"/>
      <c r="H13" s="26"/>
      <c r="I13" s="45">
        <v>0</v>
      </c>
      <c r="J13" s="46"/>
      <c r="K13" s="23"/>
      <c r="L13" s="24">
        <v>0</v>
      </c>
      <c r="M13" s="48"/>
      <c r="N13" s="26"/>
      <c r="O13" s="45">
        <v>0</v>
      </c>
      <c r="P13" s="50"/>
      <c r="Q13" s="26"/>
      <c r="R13" s="24">
        <v>0</v>
      </c>
      <c r="S13" s="25"/>
      <c r="T13" s="26"/>
      <c r="U13" s="45">
        <v>0</v>
      </c>
      <c r="V13" s="50"/>
      <c r="W13" s="26"/>
      <c r="X13" s="24">
        <v>0</v>
      </c>
      <c r="Y13" s="25"/>
      <c r="Z13" s="26"/>
      <c r="AA13" s="45">
        <v>0</v>
      </c>
      <c r="AB13" s="50"/>
      <c r="AC13" s="26"/>
      <c r="AD13" s="24" t="e">
        <f>(AB13/AC13-1)*100</f>
        <v>#DIV/0!</v>
      </c>
      <c r="AE13" s="25"/>
      <c r="AF13" s="26"/>
      <c r="AG13" s="45">
        <v>0</v>
      </c>
      <c r="AH13" s="50"/>
      <c r="AI13" s="26"/>
      <c r="AJ13" s="24">
        <v>0</v>
      </c>
      <c r="AK13" s="25"/>
      <c r="AL13" s="26"/>
      <c r="AM13" s="45">
        <v>0</v>
      </c>
      <c r="AN13" s="50"/>
      <c r="AO13" s="26"/>
      <c r="AP13" s="24">
        <v>0</v>
      </c>
      <c r="AQ13" s="25"/>
      <c r="AR13" s="26"/>
      <c r="AS13" s="45">
        <v>0</v>
      </c>
      <c r="AT13" s="50"/>
      <c r="AU13" s="26"/>
      <c r="AV13" s="24">
        <v>0</v>
      </c>
      <c r="AW13" s="50"/>
      <c r="AX13" s="26"/>
      <c r="AY13" s="24">
        <v>0</v>
      </c>
      <c r="AZ13" s="50"/>
      <c r="BA13" s="26"/>
      <c r="BB13" s="24">
        <v>0</v>
      </c>
      <c r="BC13" s="50"/>
      <c r="BD13" s="26"/>
      <c r="BE13" s="24">
        <v>0</v>
      </c>
      <c r="BF13" s="50"/>
      <c r="BG13" s="26"/>
      <c r="BH13" s="24">
        <v>0</v>
      </c>
      <c r="BI13" s="50"/>
      <c r="BJ13" s="26"/>
      <c r="BK13" s="24">
        <v>0</v>
      </c>
      <c r="BL13" s="50"/>
      <c r="BM13" s="26"/>
      <c r="BN13" s="24">
        <v>0</v>
      </c>
      <c r="BO13" s="50"/>
      <c r="BP13" s="26"/>
      <c r="BQ13" s="24">
        <v>0</v>
      </c>
      <c r="BR13" s="25"/>
      <c r="BS13" s="26"/>
      <c r="BT13" s="45">
        <v>0</v>
      </c>
      <c r="BV13" s="1">
        <f t="shared" si="23"/>
        <v>0</v>
      </c>
      <c r="BW13" s="1">
        <f t="shared" si="24"/>
        <v>0</v>
      </c>
      <c r="BX13" s="1">
        <f t="shared" si="36"/>
        <v>0</v>
      </c>
      <c r="BY13" s="1">
        <f t="shared" si="37"/>
        <v>0</v>
      </c>
    </row>
    <row r="14" s="1" customFormat="1" ht="22.5" customHeight="1" spans="1:77">
      <c r="A14" s="16" t="s">
        <v>47</v>
      </c>
      <c r="B14" s="17" t="s">
        <v>26</v>
      </c>
      <c r="C14" s="18" t="s">
        <v>48</v>
      </c>
      <c r="D14" s="22" t="s">
        <v>28</v>
      </c>
      <c r="E14" s="28" t="s">
        <v>28</v>
      </c>
      <c r="F14" s="24" t="s">
        <v>28</v>
      </c>
      <c r="G14" s="29" t="s">
        <v>28</v>
      </c>
      <c r="H14" s="28" t="s">
        <v>28</v>
      </c>
      <c r="I14" s="45" t="s">
        <v>28</v>
      </c>
      <c r="J14" s="22" t="s">
        <v>28</v>
      </c>
      <c r="K14" s="28" t="s">
        <v>28</v>
      </c>
      <c r="L14" s="24" t="s">
        <v>28</v>
      </c>
      <c r="M14" s="29" t="s">
        <v>28</v>
      </c>
      <c r="N14" s="28" t="s">
        <v>28</v>
      </c>
      <c r="O14" s="45" t="s">
        <v>28</v>
      </c>
      <c r="P14" s="22" t="s">
        <v>28</v>
      </c>
      <c r="Q14" s="28" t="s">
        <v>28</v>
      </c>
      <c r="R14" s="24" t="s">
        <v>28</v>
      </c>
      <c r="S14" s="29" t="s">
        <v>28</v>
      </c>
      <c r="T14" s="28" t="s">
        <v>28</v>
      </c>
      <c r="U14" s="45" t="s">
        <v>28</v>
      </c>
      <c r="V14" s="22" t="s">
        <v>28</v>
      </c>
      <c r="W14" s="28" t="s">
        <v>28</v>
      </c>
      <c r="X14" s="24" t="s">
        <v>28</v>
      </c>
      <c r="Y14" s="29" t="s">
        <v>28</v>
      </c>
      <c r="Z14" s="28" t="s">
        <v>28</v>
      </c>
      <c r="AA14" s="45" t="s">
        <v>28</v>
      </c>
      <c r="AB14" s="22" t="s">
        <v>28</v>
      </c>
      <c r="AC14" s="28" t="s">
        <v>28</v>
      </c>
      <c r="AD14" s="24">
        <v>0</v>
      </c>
      <c r="AE14" s="29" t="s">
        <v>28</v>
      </c>
      <c r="AF14" s="28" t="s">
        <v>28</v>
      </c>
      <c r="AG14" s="45" t="s">
        <v>28</v>
      </c>
      <c r="AH14" s="22" t="s">
        <v>28</v>
      </c>
      <c r="AI14" s="28" t="s">
        <v>28</v>
      </c>
      <c r="AJ14" s="24" t="s">
        <v>28</v>
      </c>
      <c r="AK14" s="29" t="s">
        <v>28</v>
      </c>
      <c r="AL14" s="28" t="s">
        <v>28</v>
      </c>
      <c r="AM14" s="45" t="s">
        <v>28</v>
      </c>
      <c r="AN14" s="22" t="s">
        <v>28</v>
      </c>
      <c r="AO14" s="28" t="s">
        <v>28</v>
      </c>
      <c r="AP14" s="24" t="s">
        <v>28</v>
      </c>
      <c r="AQ14" s="29" t="s">
        <v>28</v>
      </c>
      <c r="AR14" s="28" t="s">
        <v>28</v>
      </c>
      <c r="AS14" s="45" t="s">
        <v>28</v>
      </c>
      <c r="AT14" s="22" t="s">
        <v>28</v>
      </c>
      <c r="AU14" s="28" t="s">
        <v>28</v>
      </c>
      <c r="AV14" s="24" t="s">
        <v>28</v>
      </c>
      <c r="AW14" s="22" t="s">
        <v>28</v>
      </c>
      <c r="AX14" s="28" t="s">
        <v>28</v>
      </c>
      <c r="AY14" s="24" t="s">
        <v>28</v>
      </c>
      <c r="AZ14" s="22" t="s">
        <v>28</v>
      </c>
      <c r="BA14" s="28" t="s">
        <v>28</v>
      </c>
      <c r="BB14" s="24" t="s">
        <v>28</v>
      </c>
      <c r="BC14" s="22" t="s">
        <v>28</v>
      </c>
      <c r="BD14" s="28" t="s">
        <v>28</v>
      </c>
      <c r="BE14" s="24" t="s">
        <v>28</v>
      </c>
      <c r="BF14" s="22" t="s">
        <v>28</v>
      </c>
      <c r="BG14" s="28" t="s">
        <v>28</v>
      </c>
      <c r="BH14" s="24" t="s">
        <v>28</v>
      </c>
      <c r="BI14" s="22" t="s">
        <v>28</v>
      </c>
      <c r="BJ14" s="28" t="s">
        <v>28</v>
      </c>
      <c r="BK14" s="24" t="s">
        <v>28</v>
      </c>
      <c r="BL14" s="22" t="s">
        <v>28</v>
      </c>
      <c r="BM14" s="28" t="s">
        <v>28</v>
      </c>
      <c r="BN14" s="24" t="s">
        <v>28</v>
      </c>
      <c r="BO14" s="22" t="s">
        <v>28</v>
      </c>
      <c r="BP14" s="28" t="s">
        <v>28</v>
      </c>
      <c r="BQ14" s="24" t="s">
        <v>28</v>
      </c>
      <c r="BR14" s="29"/>
      <c r="BS14" s="28"/>
      <c r="BT14" s="45" t="s">
        <v>28</v>
      </c>
      <c r="BV14" s="1" t="e">
        <f t="shared" si="23"/>
        <v>#VALUE!</v>
      </c>
      <c r="BW14" s="1" t="e">
        <f t="shared" si="24"/>
        <v>#VALUE!</v>
      </c>
      <c r="BX14" s="1" t="e">
        <f t="shared" si="36"/>
        <v>#VALUE!</v>
      </c>
      <c r="BY14" s="1" t="e">
        <f t="shared" si="37"/>
        <v>#VALUE!</v>
      </c>
    </row>
    <row r="15" s="1" customFormat="1" ht="22.5" customHeight="1" spans="1:77">
      <c r="A15" s="16" t="s">
        <v>49</v>
      </c>
      <c r="B15" s="17" t="s">
        <v>26</v>
      </c>
      <c r="C15" s="30">
        <v>12</v>
      </c>
      <c r="D15" s="22">
        <v>48900</v>
      </c>
      <c r="E15" s="23">
        <v>48871.53</v>
      </c>
      <c r="F15" s="24">
        <f>(D15/E15-1)*100</f>
        <v>0.0582547753262608</v>
      </c>
      <c r="G15" s="25">
        <v>2549.49</v>
      </c>
      <c r="H15" s="26">
        <v>2548.47</v>
      </c>
      <c r="I15" s="45">
        <f>(G15/H15-1)*100</f>
        <v>0.040024014408635</v>
      </c>
      <c r="J15" s="46">
        <v>2062.02</v>
      </c>
      <c r="K15" s="23">
        <v>2060.7</v>
      </c>
      <c r="L15" s="24">
        <f>(J15/K15-1)*100</f>
        <v>0.0640559033338262</v>
      </c>
      <c r="M15" s="48">
        <v>2459.6</v>
      </c>
      <c r="N15" s="26">
        <v>2457.42</v>
      </c>
      <c r="O15" s="45">
        <f>(M15/N15-1)*100</f>
        <v>0.088710924465496</v>
      </c>
      <c r="P15" s="50">
        <v>2502.23</v>
      </c>
      <c r="Q15" s="26">
        <v>2499.23</v>
      </c>
      <c r="R15" s="24">
        <f>(P15/Q15-1)*100</f>
        <v>0.120036971387183</v>
      </c>
      <c r="S15" s="25">
        <v>2285.37</v>
      </c>
      <c r="T15" s="26">
        <v>2283.68</v>
      </c>
      <c r="U15" s="45">
        <f>(S15/T15-1)*100</f>
        <v>0.0740033629930581</v>
      </c>
      <c r="V15" s="50">
        <v>2593.05</v>
      </c>
      <c r="W15" s="26">
        <v>2590.28</v>
      </c>
      <c r="X15" s="24">
        <f>(V15/W15-1)*100</f>
        <v>0.106938246058341</v>
      </c>
      <c r="Y15" s="25">
        <v>2142.65</v>
      </c>
      <c r="Z15" s="26">
        <v>2139.67</v>
      </c>
      <c r="AA15" s="45">
        <f>(Y15/Z15-1)*100</f>
        <v>0.139273813251584</v>
      </c>
      <c r="AB15" s="50">
        <v>3147.25</v>
      </c>
      <c r="AC15" s="26">
        <v>3145.87</v>
      </c>
      <c r="AD15" s="24">
        <f>(AB15/AC15-1)*100</f>
        <v>0.0438670383709372</v>
      </c>
      <c r="AE15" s="25">
        <v>1956.37</v>
      </c>
      <c r="AF15" s="26">
        <v>1954.79</v>
      </c>
      <c r="AG15" s="45">
        <f>(AE15/AF15-1)*100</f>
        <v>0.0808270965167557</v>
      </c>
      <c r="AH15" s="50">
        <v>2042.56</v>
      </c>
      <c r="AI15" s="26">
        <v>2042.12</v>
      </c>
      <c r="AJ15" s="24">
        <f>(AH15/AI15-1)*100</f>
        <v>0.0215462362642693</v>
      </c>
      <c r="AK15" s="25">
        <v>2838.64</v>
      </c>
      <c r="AL15" s="26">
        <v>2835.56</v>
      </c>
      <c r="AM15" s="45">
        <f>(AK15/AL15-1)*100</f>
        <v>0.108620519403568</v>
      </c>
      <c r="AN15" s="50">
        <v>4100.87</v>
      </c>
      <c r="AO15" s="26">
        <v>4098.18</v>
      </c>
      <c r="AP15" s="24">
        <f>(AN15/AO15-1)*100</f>
        <v>0.0656388933624186</v>
      </c>
      <c r="AQ15" s="25">
        <v>1804.38</v>
      </c>
      <c r="AR15" s="26">
        <v>1803.35</v>
      </c>
      <c r="AS15" s="45">
        <f>(AQ15/AR15-1)*100</f>
        <v>0.0571159231430585</v>
      </c>
      <c r="AT15" s="50">
        <v>2259.42</v>
      </c>
      <c r="AU15" s="26">
        <v>2256.74</v>
      </c>
      <c r="AV15" s="24">
        <f>(AT15/AU15-1)*100</f>
        <v>0.118755372794399</v>
      </c>
      <c r="AW15" s="50">
        <v>1727.46</v>
      </c>
      <c r="AX15" s="26">
        <v>1728.09</v>
      </c>
      <c r="AY15" s="24">
        <f>(AW15/AX15-1)*100</f>
        <v>-0.0364564345606944</v>
      </c>
      <c r="AZ15" s="50">
        <v>1985.1</v>
      </c>
      <c r="BA15" s="26">
        <v>1984.52</v>
      </c>
      <c r="BB15" s="24">
        <f>(AZ15/BA15-1)*100</f>
        <v>0.0292262108721575</v>
      </c>
      <c r="BC15" s="50">
        <v>2012.9</v>
      </c>
      <c r="BD15" s="26">
        <v>2011.46</v>
      </c>
      <c r="BE15" s="24">
        <f>(BC15/BD15-1)*100</f>
        <v>0.071589790500437</v>
      </c>
      <c r="BF15" s="50">
        <v>1935.06</v>
      </c>
      <c r="BG15" s="26">
        <v>1936.21</v>
      </c>
      <c r="BH15" s="24">
        <f>(BF15/BG15-1)*100</f>
        <v>-0.0593943838736566</v>
      </c>
      <c r="BI15" s="50">
        <v>1767.31</v>
      </c>
      <c r="BJ15" s="26">
        <v>1765.25</v>
      </c>
      <c r="BK15" s="24">
        <f>(BI15/BJ15-1)*100</f>
        <v>0.116697351649897</v>
      </c>
      <c r="BL15" s="50">
        <v>1886.86</v>
      </c>
      <c r="BM15" s="26">
        <v>1886.96</v>
      </c>
      <c r="BN15" s="24">
        <f>(BL15/BM15-1)*100</f>
        <v>-0.00529952940179212</v>
      </c>
      <c r="BO15" s="50">
        <v>1300.23</v>
      </c>
      <c r="BP15" s="26">
        <v>1300.71</v>
      </c>
      <c r="BQ15" s="24">
        <f>(BO15/BP15-1)*100</f>
        <v>-0.0369029222501593</v>
      </c>
      <c r="BR15" s="25">
        <v>1541.18</v>
      </c>
      <c r="BS15" s="26">
        <v>1542.27</v>
      </c>
      <c r="BT15" s="45">
        <f>(BR15/BS15-1)*100</f>
        <v>-0.0706750439287473</v>
      </c>
      <c r="BV15" s="1">
        <f t="shared" si="23"/>
        <v>48900</v>
      </c>
      <c r="BW15" s="1">
        <f t="shared" si="24"/>
        <v>48871.53</v>
      </c>
      <c r="BX15" s="1">
        <f t="shared" si="36"/>
        <v>0</v>
      </c>
      <c r="BY15" s="1">
        <f t="shared" si="37"/>
        <v>0</v>
      </c>
    </row>
    <row r="16" s="1" customFormat="1" ht="22.5" customHeight="1" spans="1:77">
      <c r="A16" s="16" t="s">
        <v>50</v>
      </c>
      <c r="B16" s="17" t="s">
        <v>26</v>
      </c>
      <c r="C16" s="30">
        <v>13</v>
      </c>
      <c r="D16" s="22">
        <v>13980</v>
      </c>
      <c r="E16" s="23">
        <v>13930.78</v>
      </c>
      <c r="F16" s="24">
        <f>(D16/E16-1)*100</f>
        <v>0.353318335369579</v>
      </c>
      <c r="G16" s="25">
        <v>1261.43</v>
      </c>
      <c r="H16" s="26">
        <v>1253.39</v>
      </c>
      <c r="I16" s="45">
        <f>(G16/H16-1)*100</f>
        <v>0.641460359505008</v>
      </c>
      <c r="J16" s="46">
        <v>700.2</v>
      </c>
      <c r="K16" s="23">
        <v>697.08</v>
      </c>
      <c r="L16" s="24">
        <f>(J16/K16-1)*100</f>
        <v>0.447581339301095</v>
      </c>
      <c r="M16" s="48">
        <v>840.51</v>
      </c>
      <c r="N16" s="26">
        <v>836.5</v>
      </c>
      <c r="O16" s="45">
        <f>(M16/N16-1)*100</f>
        <v>0.479378362223559</v>
      </c>
      <c r="P16" s="50">
        <v>1121.13</v>
      </c>
      <c r="Q16" s="26">
        <v>1113.98</v>
      </c>
      <c r="R16" s="24">
        <f>(P16/Q16-1)*100</f>
        <v>0.641842761988554</v>
      </c>
      <c r="S16" s="25">
        <v>980.82</v>
      </c>
      <c r="T16" s="26">
        <v>974.56</v>
      </c>
      <c r="U16" s="45">
        <f>(S16/T16-1)*100</f>
        <v>0.64234115908719</v>
      </c>
      <c r="V16" s="50">
        <v>840.51</v>
      </c>
      <c r="W16" s="26">
        <v>836.5</v>
      </c>
      <c r="X16" s="24">
        <f>(V16/W16-1)*100</f>
        <v>0.479378362223559</v>
      </c>
      <c r="Y16" s="25">
        <v>698.87</v>
      </c>
      <c r="Z16" s="26">
        <v>697.08</v>
      </c>
      <c r="AA16" s="45">
        <f>(Y16/Z16-1)*100</f>
        <v>0.256785447868246</v>
      </c>
      <c r="AB16" s="50">
        <v>839.17</v>
      </c>
      <c r="AC16" s="26">
        <v>836.5</v>
      </c>
      <c r="AD16" s="24">
        <f>(AB16/AC16-1)*100</f>
        <v>0.319187089061557</v>
      </c>
      <c r="AE16" s="25">
        <v>418.25</v>
      </c>
      <c r="AF16" s="26">
        <v>418.25</v>
      </c>
      <c r="AG16" s="45">
        <f>(AE16/AF16-1)*100</f>
        <v>0</v>
      </c>
      <c r="AH16" s="50">
        <v>979.48</v>
      </c>
      <c r="AI16" s="26">
        <v>974.56</v>
      </c>
      <c r="AJ16" s="24">
        <f>(AH16/AI16-1)*100</f>
        <v>0.504843211295358</v>
      </c>
      <c r="AK16" s="25">
        <v>558.56</v>
      </c>
      <c r="AL16" s="26">
        <v>557.66</v>
      </c>
      <c r="AM16" s="45">
        <f>(AK16/AL16-1)*100</f>
        <v>0.161388659756834</v>
      </c>
      <c r="AN16" s="50">
        <v>839.17</v>
      </c>
      <c r="AO16" s="26">
        <v>836.5</v>
      </c>
      <c r="AP16" s="24">
        <f>(AN16/AO16-1)*100</f>
        <v>0.319187089061557</v>
      </c>
      <c r="AQ16" s="25">
        <v>700.2</v>
      </c>
      <c r="AR16" s="26">
        <v>697.08</v>
      </c>
      <c r="AS16" s="45">
        <f>(AQ16/AR16-1)*100</f>
        <v>0.447581339301095</v>
      </c>
      <c r="AT16" s="50">
        <v>279.28</v>
      </c>
      <c r="AU16" s="26">
        <v>278.83</v>
      </c>
      <c r="AV16" s="24">
        <f>(AT16/AU16-1)*100</f>
        <v>0.161388659756834</v>
      </c>
      <c r="AW16" s="50">
        <v>557.22</v>
      </c>
      <c r="AX16" s="26">
        <v>557.66</v>
      </c>
      <c r="AY16" s="24">
        <f>(AW16/AX16-1)*100</f>
        <v>-0.0789011225477809</v>
      </c>
      <c r="AZ16" s="50">
        <v>279.28</v>
      </c>
      <c r="BA16" s="26">
        <v>278.83</v>
      </c>
      <c r="BB16" s="24">
        <f>(AZ16/BA16-1)*100</f>
        <v>0.161388659756834</v>
      </c>
      <c r="BC16" s="50">
        <v>418.25</v>
      </c>
      <c r="BD16" s="26">
        <v>418.25</v>
      </c>
      <c r="BE16" s="24">
        <f>(BC16/BD16-1)*100</f>
        <v>0</v>
      </c>
      <c r="BF16" s="50">
        <v>279.28</v>
      </c>
      <c r="BG16" s="26">
        <v>278.83</v>
      </c>
      <c r="BH16" s="24">
        <f>(BF16/BG16-1)*100</f>
        <v>0.161388659756834</v>
      </c>
      <c r="BI16" s="50">
        <v>277.94</v>
      </c>
      <c r="BJ16" s="26">
        <v>278.83</v>
      </c>
      <c r="BK16" s="24">
        <f>(BI16/BJ16-1)*100</f>
        <v>-0.319190904852418</v>
      </c>
      <c r="BL16" s="50">
        <v>418.25</v>
      </c>
      <c r="BM16" s="26">
        <v>418.24</v>
      </c>
      <c r="BN16" s="24">
        <f>(BL16/BM16-1)*100</f>
        <v>0.00239097169090208</v>
      </c>
      <c r="BO16" s="50">
        <v>277.94</v>
      </c>
      <c r="BP16" s="26">
        <v>279.42</v>
      </c>
      <c r="BQ16" s="24">
        <f>(BO16/BP16-1)*100</f>
        <v>-0.529668599241295</v>
      </c>
      <c r="BR16" s="25">
        <v>414.26</v>
      </c>
      <c r="BS16" s="26">
        <v>412.25</v>
      </c>
      <c r="BT16" s="45">
        <f>(BR16/BS16-1)*100</f>
        <v>0.487568223165558</v>
      </c>
      <c r="BV16" s="1">
        <f t="shared" si="23"/>
        <v>13980</v>
      </c>
      <c r="BW16" s="1">
        <f t="shared" si="24"/>
        <v>13930.78</v>
      </c>
      <c r="BX16" s="1">
        <f t="shared" si="36"/>
        <v>0</v>
      </c>
      <c r="BY16" s="1">
        <f t="shared" si="37"/>
        <v>0</v>
      </c>
    </row>
    <row r="17" s="1" customFormat="1" ht="22.5" customHeight="1" spans="1:77">
      <c r="A17" s="16" t="s">
        <v>51</v>
      </c>
      <c r="B17" s="17" t="s">
        <v>26</v>
      </c>
      <c r="C17" s="30">
        <v>14</v>
      </c>
      <c r="D17" s="22" t="s">
        <v>28</v>
      </c>
      <c r="E17" s="28" t="s">
        <v>28</v>
      </c>
      <c r="F17" s="24" t="s">
        <v>28</v>
      </c>
      <c r="G17" s="29" t="s">
        <v>28</v>
      </c>
      <c r="H17" s="28" t="s">
        <v>28</v>
      </c>
      <c r="I17" s="45" t="s">
        <v>28</v>
      </c>
      <c r="J17" s="22" t="s">
        <v>28</v>
      </c>
      <c r="K17" s="28" t="s">
        <v>28</v>
      </c>
      <c r="L17" s="24" t="s">
        <v>28</v>
      </c>
      <c r="M17" s="29" t="s">
        <v>28</v>
      </c>
      <c r="N17" s="28" t="s">
        <v>28</v>
      </c>
      <c r="O17" s="45" t="s">
        <v>28</v>
      </c>
      <c r="P17" s="22" t="s">
        <v>28</v>
      </c>
      <c r="Q17" s="28" t="s">
        <v>28</v>
      </c>
      <c r="R17" s="24" t="s">
        <v>28</v>
      </c>
      <c r="S17" s="29" t="s">
        <v>28</v>
      </c>
      <c r="T17" s="28" t="s">
        <v>28</v>
      </c>
      <c r="U17" s="45" t="s">
        <v>28</v>
      </c>
      <c r="V17" s="22" t="s">
        <v>28</v>
      </c>
      <c r="W17" s="28" t="s">
        <v>28</v>
      </c>
      <c r="X17" s="24" t="s">
        <v>28</v>
      </c>
      <c r="Y17" s="29" t="s">
        <v>28</v>
      </c>
      <c r="Z17" s="28" t="s">
        <v>28</v>
      </c>
      <c r="AA17" s="45" t="s">
        <v>28</v>
      </c>
      <c r="AB17" s="22" t="s">
        <v>28</v>
      </c>
      <c r="AC17" s="28" t="s">
        <v>28</v>
      </c>
      <c r="AD17" s="24" t="s">
        <v>28</v>
      </c>
      <c r="AE17" s="29" t="s">
        <v>28</v>
      </c>
      <c r="AF17" s="28" t="s">
        <v>28</v>
      </c>
      <c r="AG17" s="45" t="s">
        <v>28</v>
      </c>
      <c r="AH17" s="22" t="s">
        <v>28</v>
      </c>
      <c r="AI17" s="28" t="s">
        <v>28</v>
      </c>
      <c r="AJ17" s="24" t="s">
        <v>28</v>
      </c>
      <c r="AK17" s="29" t="s">
        <v>28</v>
      </c>
      <c r="AL17" s="28" t="s">
        <v>28</v>
      </c>
      <c r="AM17" s="45" t="s">
        <v>28</v>
      </c>
      <c r="AN17" s="22" t="s">
        <v>28</v>
      </c>
      <c r="AO17" s="28" t="s">
        <v>28</v>
      </c>
      <c r="AP17" s="24" t="s">
        <v>28</v>
      </c>
      <c r="AQ17" s="29" t="s">
        <v>28</v>
      </c>
      <c r="AR17" s="28" t="s">
        <v>28</v>
      </c>
      <c r="AS17" s="45" t="s">
        <v>28</v>
      </c>
      <c r="AT17" s="22" t="s">
        <v>28</v>
      </c>
      <c r="AU17" s="28" t="s">
        <v>28</v>
      </c>
      <c r="AV17" s="24" t="s">
        <v>28</v>
      </c>
      <c r="AW17" s="22" t="s">
        <v>28</v>
      </c>
      <c r="AX17" s="28" t="s">
        <v>28</v>
      </c>
      <c r="AY17" s="24" t="s">
        <v>28</v>
      </c>
      <c r="AZ17" s="22" t="s">
        <v>28</v>
      </c>
      <c r="BA17" s="28" t="s">
        <v>28</v>
      </c>
      <c r="BB17" s="24" t="s">
        <v>28</v>
      </c>
      <c r="BC17" s="22" t="s">
        <v>28</v>
      </c>
      <c r="BD17" s="28" t="s">
        <v>28</v>
      </c>
      <c r="BE17" s="24" t="s">
        <v>28</v>
      </c>
      <c r="BF17" s="22" t="s">
        <v>28</v>
      </c>
      <c r="BG17" s="28" t="s">
        <v>28</v>
      </c>
      <c r="BH17" s="24" t="s">
        <v>28</v>
      </c>
      <c r="BI17" s="22" t="s">
        <v>28</v>
      </c>
      <c r="BJ17" s="28" t="s">
        <v>28</v>
      </c>
      <c r="BK17" s="24" t="s">
        <v>28</v>
      </c>
      <c r="BL17" s="22" t="s">
        <v>28</v>
      </c>
      <c r="BM17" s="28" t="s">
        <v>28</v>
      </c>
      <c r="BN17" s="24" t="s">
        <v>28</v>
      </c>
      <c r="BO17" s="22" t="s">
        <v>28</v>
      </c>
      <c r="BP17" s="28" t="s">
        <v>28</v>
      </c>
      <c r="BQ17" s="24" t="s">
        <v>28</v>
      </c>
      <c r="BR17" s="29" t="s">
        <v>28</v>
      </c>
      <c r="BS17" s="28" t="s">
        <v>28</v>
      </c>
      <c r="BT17" s="45" t="s">
        <v>28</v>
      </c>
      <c r="BV17" s="1" t="e">
        <f t="shared" si="23"/>
        <v>#VALUE!</v>
      </c>
      <c r="BW17" s="1" t="e">
        <f t="shared" si="24"/>
        <v>#VALUE!</v>
      </c>
      <c r="BX17" s="1" t="e">
        <f t="shared" si="36"/>
        <v>#VALUE!</v>
      </c>
      <c r="BY17" s="1" t="e">
        <f t="shared" si="37"/>
        <v>#VALUE!</v>
      </c>
    </row>
    <row r="18" s="1" customFormat="1" ht="22.5" customHeight="1" spans="1:77">
      <c r="A18" s="31" t="s">
        <v>52</v>
      </c>
      <c r="B18" s="32" t="s">
        <v>26</v>
      </c>
      <c r="C18" s="33">
        <v>15</v>
      </c>
      <c r="D18" s="34" t="s">
        <v>28</v>
      </c>
      <c r="E18" s="35" t="s">
        <v>28</v>
      </c>
      <c r="F18" s="36" t="s">
        <v>28</v>
      </c>
      <c r="G18" s="37" t="s">
        <v>28</v>
      </c>
      <c r="H18" s="35" t="s">
        <v>28</v>
      </c>
      <c r="I18" s="52" t="s">
        <v>28</v>
      </c>
      <c r="J18" s="34" t="s">
        <v>28</v>
      </c>
      <c r="K18" s="35" t="s">
        <v>28</v>
      </c>
      <c r="L18" s="36" t="s">
        <v>28</v>
      </c>
      <c r="M18" s="37" t="s">
        <v>28</v>
      </c>
      <c r="N18" s="35" t="s">
        <v>28</v>
      </c>
      <c r="O18" s="52" t="s">
        <v>28</v>
      </c>
      <c r="P18" s="34" t="s">
        <v>28</v>
      </c>
      <c r="Q18" s="35" t="s">
        <v>28</v>
      </c>
      <c r="R18" s="36" t="s">
        <v>28</v>
      </c>
      <c r="S18" s="37" t="s">
        <v>28</v>
      </c>
      <c r="T18" s="35" t="s">
        <v>28</v>
      </c>
      <c r="U18" s="52" t="s">
        <v>28</v>
      </c>
      <c r="V18" s="34" t="s">
        <v>28</v>
      </c>
      <c r="W18" s="35" t="s">
        <v>28</v>
      </c>
      <c r="X18" s="36" t="s">
        <v>28</v>
      </c>
      <c r="Y18" s="37" t="s">
        <v>28</v>
      </c>
      <c r="Z18" s="35" t="s">
        <v>28</v>
      </c>
      <c r="AA18" s="52" t="s">
        <v>28</v>
      </c>
      <c r="AB18" s="34" t="s">
        <v>28</v>
      </c>
      <c r="AC18" s="35" t="s">
        <v>28</v>
      </c>
      <c r="AD18" s="36" t="s">
        <v>28</v>
      </c>
      <c r="AE18" s="37" t="s">
        <v>28</v>
      </c>
      <c r="AF18" s="35" t="s">
        <v>28</v>
      </c>
      <c r="AG18" s="52" t="s">
        <v>28</v>
      </c>
      <c r="AH18" s="34" t="s">
        <v>28</v>
      </c>
      <c r="AI18" s="35" t="s">
        <v>28</v>
      </c>
      <c r="AJ18" s="36" t="s">
        <v>28</v>
      </c>
      <c r="AK18" s="37" t="s">
        <v>28</v>
      </c>
      <c r="AL18" s="35" t="s">
        <v>28</v>
      </c>
      <c r="AM18" s="52" t="s">
        <v>28</v>
      </c>
      <c r="AN18" s="34" t="s">
        <v>28</v>
      </c>
      <c r="AO18" s="35" t="s">
        <v>28</v>
      </c>
      <c r="AP18" s="36" t="s">
        <v>28</v>
      </c>
      <c r="AQ18" s="37" t="s">
        <v>28</v>
      </c>
      <c r="AR18" s="35" t="s">
        <v>28</v>
      </c>
      <c r="AS18" s="52" t="s">
        <v>28</v>
      </c>
      <c r="AT18" s="34" t="s">
        <v>28</v>
      </c>
      <c r="AU18" s="35" t="s">
        <v>28</v>
      </c>
      <c r="AV18" s="36" t="s">
        <v>28</v>
      </c>
      <c r="AW18" s="34" t="s">
        <v>28</v>
      </c>
      <c r="AX18" s="35" t="s">
        <v>28</v>
      </c>
      <c r="AY18" s="36" t="s">
        <v>28</v>
      </c>
      <c r="AZ18" s="34" t="s">
        <v>28</v>
      </c>
      <c r="BA18" s="35" t="s">
        <v>28</v>
      </c>
      <c r="BB18" s="36" t="s">
        <v>28</v>
      </c>
      <c r="BC18" s="34" t="s">
        <v>28</v>
      </c>
      <c r="BD18" s="35" t="s">
        <v>28</v>
      </c>
      <c r="BE18" s="36" t="s">
        <v>28</v>
      </c>
      <c r="BF18" s="34" t="s">
        <v>28</v>
      </c>
      <c r="BG18" s="35" t="s">
        <v>28</v>
      </c>
      <c r="BH18" s="36" t="s">
        <v>28</v>
      </c>
      <c r="BI18" s="34" t="s">
        <v>28</v>
      </c>
      <c r="BJ18" s="35" t="s">
        <v>28</v>
      </c>
      <c r="BK18" s="36" t="s">
        <v>28</v>
      </c>
      <c r="BL18" s="34" t="s">
        <v>28</v>
      </c>
      <c r="BM18" s="35" t="s">
        <v>28</v>
      </c>
      <c r="BN18" s="36" t="s">
        <v>28</v>
      </c>
      <c r="BO18" s="34" t="s">
        <v>28</v>
      </c>
      <c r="BP18" s="35" t="s">
        <v>28</v>
      </c>
      <c r="BQ18" s="36" t="s">
        <v>28</v>
      </c>
      <c r="BR18" s="37" t="s">
        <v>28</v>
      </c>
      <c r="BS18" s="35" t="s">
        <v>28</v>
      </c>
      <c r="BT18" s="52" t="s">
        <v>28</v>
      </c>
      <c r="BV18" s="1" t="e">
        <f t="shared" si="23"/>
        <v>#VALUE!</v>
      </c>
      <c r="BW18" s="1" t="e">
        <f t="shared" si="24"/>
        <v>#VALUE!</v>
      </c>
      <c r="BX18" s="1" t="e">
        <f t="shared" si="36"/>
        <v>#VALUE!</v>
      </c>
      <c r="BY18" s="1" t="e">
        <f t="shared" si="37"/>
        <v>#VALUE!</v>
      </c>
    </row>
    <row r="19" s="1" customFormat="1" ht="22.5" customHeight="1" spans="1:10">
      <c r="A19" s="38" t="s">
        <v>83</v>
      </c>
      <c r="B19" s="38"/>
      <c r="C19" s="38"/>
      <c r="D19" s="38"/>
      <c r="E19" s="38"/>
      <c r="F19" s="38"/>
      <c r="G19" s="38"/>
      <c r="H19" s="38"/>
      <c r="I19" s="38"/>
      <c r="J19" s="38"/>
    </row>
    <row r="20" s="1" customFormat="1" ht="12" customHeight="1" spans="1:5">
      <c r="A20" s="39" t="s">
        <v>54</v>
      </c>
      <c r="B20" s="39"/>
      <c r="C20" s="39"/>
      <c r="D20" s="39"/>
      <c r="E20" s="39"/>
    </row>
    <row r="21" s="1" customFormat="1" ht="12.95" hidden="1" customHeight="1" spans="1:5">
      <c r="A21" s="40" t="s">
        <v>55</v>
      </c>
      <c r="B21" s="41"/>
      <c r="C21" s="39"/>
      <c r="D21" s="42"/>
      <c r="E21" s="42"/>
    </row>
    <row r="22" s="1" customFormat="1" ht="12.95" hidden="1" customHeight="1" spans="1:5">
      <c r="A22" s="40"/>
      <c r="B22" s="41" t="s">
        <v>56</v>
      </c>
      <c r="C22" s="39"/>
      <c r="D22" s="43">
        <f>D5-D6-D7</f>
        <v>325</v>
      </c>
      <c r="E22" s="43">
        <f>E5-E6-E7</f>
        <v>543</v>
      </c>
    </row>
    <row r="23" s="1" customFormat="1" ht="12.95" hidden="1" customHeight="1" spans="1:5">
      <c r="A23" s="40"/>
      <c r="B23" s="41" t="s">
        <v>57</v>
      </c>
      <c r="C23" s="39"/>
      <c r="D23" s="43">
        <f>D7-D8</f>
        <v>0</v>
      </c>
      <c r="E23" s="43">
        <f>E7-E8</f>
        <v>0</v>
      </c>
    </row>
    <row r="24" s="1" customFormat="1" ht="12.95" hidden="1" customHeight="1" spans="1:5">
      <c r="A24" s="40"/>
      <c r="B24" s="41" t="s">
        <v>58</v>
      </c>
      <c r="C24" s="39"/>
      <c r="D24" s="43">
        <f>D11-D12</f>
        <v>0</v>
      </c>
      <c r="E24" s="43">
        <f>E11-E12</f>
        <v>0</v>
      </c>
    </row>
    <row r="25" s="1" customFormat="1" ht="12.95" hidden="1" customHeight="1" spans="1:5">
      <c r="A25" s="40"/>
      <c r="B25" s="41"/>
      <c r="C25" s="39"/>
      <c r="D25" s="42"/>
      <c r="E25" s="42"/>
    </row>
  </sheetData>
  <mergeCells count="34"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L2:BN2"/>
    <mergeCell ref="BO2:BQ2"/>
    <mergeCell ref="BR2:BT2"/>
    <mergeCell ref="A19:J19"/>
    <mergeCell ref="A20:E20"/>
    <mergeCell ref="B21:C21"/>
    <mergeCell ref="B22:C22"/>
    <mergeCell ref="B23:C23"/>
    <mergeCell ref="B24:C24"/>
    <mergeCell ref="B25:C25"/>
    <mergeCell ref="A2:A3"/>
    <mergeCell ref="A21:A25"/>
    <mergeCell ref="B2:B3"/>
    <mergeCell ref="C2:C3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</vt:lpstr>
      <vt:lpstr>镇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白妮娃</cp:lastModifiedBy>
  <dcterms:created xsi:type="dcterms:W3CDTF">2020-12-17T08:28:00Z</dcterms:created>
  <dcterms:modified xsi:type="dcterms:W3CDTF">2022-11-11T02:29:44Z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C8A09451DF774C548FE1717DDFFAD748</vt:lpwstr>
  </property>
</Properties>
</file>